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"/>
    </mc:Choice>
  </mc:AlternateContent>
  <xr:revisionPtr revIDLastSave="0" documentId="13_ncr:1_{512207B8-09C4-8744-85F1-FB7C039FC5E5}" xr6:coauthVersionLast="47" xr6:coauthVersionMax="47" xr10:uidLastSave="{00000000-0000-0000-0000-000000000000}"/>
  <bookViews>
    <workbookView xWindow="0" yWindow="0" windowWidth="38400" windowHeight="21600" tabRatio="800" activeTab="6" xr2:uid="{00000000-000D-0000-FFFF-FFFF00000000}"/>
  </bookViews>
  <sheets>
    <sheet name="Nivel" sheetId="19" r:id="rId1"/>
    <sheet name="División" sheetId="20" r:id="rId2"/>
    <sheet name="Género" sheetId="11" r:id="rId3"/>
    <sheet name="Edad" sheetId="5" r:id="rId4"/>
    <sheet name="Estado" sheetId="21" r:id="rId5"/>
    <sheet name="Lengua Indígena" sheetId="13" r:id="rId6"/>
    <sheet name="Programa Educativo" sheetId="18" r:id="rId7"/>
    <sheet name="Discapacidad" sheetId="17" r:id="rId8"/>
    <sheet name="CIEES" sheetId="25" r:id="rId9"/>
  </sheets>
  <externalReferences>
    <externalReference r:id="rId10"/>
  </externalReferences>
  <definedNames>
    <definedName name="_xlnm._FilterDatabase" localSheetId="7" hidden="1">Discapacidad!#REF!</definedName>
    <definedName name="_xlnm._FilterDatabase" localSheetId="4" hidden="1">Estado!$A$1:$E$1</definedName>
    <definedName name="_xlcn.WorksheetConnection_mexicanosenelextranjeroB2C91" hidden="1">'[1]Lugar de nacimiento'!$B$2:$C$9</definedName>
    <definedName name="lengua_Indigena" localSheetId="5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7" l="1"/>
  <c r="C2" i="21"/>
  <c r="B35" i="21"/>
  <c r="B6" i="20" l="1"/>
  <c r="C18" i="25" l="1"/>
  <c r="D10" i="17"/>
  <c r="C31" i="21"/>
  <c r="C3" i="5"/>
  <c r="B18" i="5"/>
  <c r="D9" i="17" l="1"/>
  <c r="D7" i="17"/>
  <c r="D4" i="17"/>
  <c r="D6" i="17"/>
  <c r="D11" i="17"/>
  <c r="D3" i="17"/>
  <c r="C8" i="21"/>
  <c r="C23" i="21"/>
  <c r="C20" i="21"/>
  <c r="C30" i="21"/>
  <c r="C3" i="21"/>
  <c r="C5" i="21"/>
  <c r="C9" i="21"/>
  <c r="C21" i="21"/>
  <c r="C12" i="21"/>
  <c r="C28" i="21"/>
  <c r="C16" i="21"/>
  <c r="C18" i="21"/>
  <c r="C13" i="21"/>
  <c r="C11" i="21"/>
  <c r="C26" i="21"/>
  <c r="C29" i="21"/>
  <c r="C14" i="21"/>
  <c r="C10" i="21"/>
  <c r="C32" i="21"/>
  <c r="C25" i="21"/>
  <c r="C15" i="21"/>
  <c r="C17" i="21"/>
  <c r="C4" i="21"/>
  <c r="C22" i="21"/>
  <c r="C24" i="21"/>
  <c r="C33" i="21"/>
  <c r="C2" i="5"/>
  <c r="C15" i="5"/>
  <c r="C9" i="5"/>
  <c r="C34" i="21"/>
  <c r="C6" i="21"/>
  <c r="C27" i="21"/>
  <c r="C7" i="21"/>
  <c r="C19" i="21"/>
  <c r="C4" i="5"/>
  <c r="C10" i="5"/>
  <c r="C16" i="5"/>
  <c r="C5" i="5"/>
  <c r="C11" i="5"/>
  <c r="C17" i="5"/>
  <c r="C6" i="5"/>
  <c r="C12" i="5"/>
  <c r="C7" i="5"/>
  <c r="C13" i="5"/>
  <c r="C8" i="5"/>
  <c r="C14" i="5"/>
  <c r="C18" i="5" l="1"/>
  <c r="F11" i="11"/>
  <c r="F12" i="11"/>
  <c r="F13" i="11"/>
  <c r="B6" i="13" l="1"/>
  <c r="C5" i="13" l="1"/>
  <c r="C4" i="13"/>
  <c r="C6" i="13" l="1"/>
  <c r="B56" i="18"/>
  <c r="B47" i="18"/>
  <c r="C42" i="18" s="1"/>
  <c r="C44" i="18" l="1"/>
  <c r="C37" i="18"/>
  <c r="C31" i="18"/>
  <c r="C25" i="18"/>
  <c r="C19" i="18"/>
  <c r="C13" i="18"/>
  <c r="C7" i="18"/>
  <c r="C32" i="18"/>
  <c r="C43" i="18"/>
  <c r="C36" i="18"/>
  <c r="C30" i="18"/>
  <c r="C24" i="18"/>
  <c r="C18" i="18"/>
  <c r="C12" i="18"/>
  <c r="C6" i="18"/>
  <c r="C26" i="18"/>
  <c r="C41" i="18"/>
  <c r="C35" i="18"/>
  <c r="C29" i="18"/>
  <c r="C23" i="18"/>
  <c r="C17" i="18"/>
  <c r="C11" i="18"/>
  <c r="C5" i="18"/>
  <c r="C20" i="18"/>
  <c r="C2" i="18"/>
  <c r="C40" i="18"/>
  <c r="C34" i="18"/>
  <c r="C28" i="18"/>
  <c r="C22" i="18"/>
  <c r="C16" i="18"/>
  <c r="C10" i="18"/>
  <c r="C4" i="18"/>
  <c r="C14" i="18"/>
  <c r="C8" i="18"/>
  <c r="C46" i="18"/>
  <c r="C39" i="18"/>
  <c r="C33" i="18"/>
  <c r="C27" i="18"/>
  <c r="C21" i="18"/>
  <c r="C15" i="18"/>
  <c r="C9" i="18"/>
  <c r="C3" i="18"/>
  <c r="C38" i="18"/>
  <c r="C45" i="18"/>
  <c r="F7" i="5"/>
  <c r="F10" i="11"/>
  <c r="B5" i="11"/>
  <c r="B6" i="19"/>
  <c r="C47" i="18" l="1"/>
  <c r="C5" i="20"/>
  <c r="C4" i="20"/>
  <c r="C3" i="20"/>
  <c r="C2" i="20"/>
  <c r="C3" i="11"/>
  <c r="C4" i="11"/>
  <c r="G6" i="5"/>
  <c r="G5" i="5"/>
  <c r="G3" i="5"/>
  <c r="G4" i="5"/>
  <c r="F14" i="11"/>
  <c r="G7" i="5" l="1"/>
  <c r="C13" i="11"/>
  <c r="C12" i="11"/>
  <c r="C11" i="11"/>
  <c r="C10" i="11"/>
  <c r="E11" i="11"/>
  <c r="E10" i="11"/>
  <c r="E13" i="11"/>
  <c r="E12" i="11"/>
  <c r="C5" i="11"/>
  <c r="C6" i="20"/>
  <c r="D2" i="17"/>
  <c r="D12" i="1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1"/>
        </x15:connection>
      </ext>
    </extLst>
  </connection>
</connections>
</file>

<file path=xl/sharedStrings.xml><?xml version="1.0" encoding="utf-8"?>
<sst xmlns="http://schemas.openxmlformats.org/spreadsheetml/2006/main" count="191" uniqueCount="134">
  <si>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</si>
  <si>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</si>
  <si>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</si>
  <si>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</si>
  <si>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</si>
  <si>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</si>
  <si>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</si>
  <si>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</si>
  <si>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</si>
  <si>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</si>
  <si>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</si>
  <si>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</si>
  <si>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</si>
  <si>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</si>
  <si>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</si>
  <si>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</si>
  <si>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</si>
  <si>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</si>
  <si>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</si>
  <si>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Menores a 21 años</t>
  </si>
  <si>
    <t>Estado</t>
  </si>
  <si>
    <t>México</t>
  </si>
  <si>
    <t>Ciudad de México</t>
  </si>
  <si>
    <t>Jalisco</t>
  </si>
  <si>
    <t>Puebla</t>
  </si>
  <si>
    <t>Hidalgo</t>
  </si>
  <si>
    <t>Veracruz de Ignacio de la Llave</t>
  </si>
  <si>
    <t>Querétaro</t>
  </si>
  <si>
    <t>Guanajuato</t>
  </si>
  <si>
    <t>Baja California</t>
  </si>
  <si>
    <t>Yucatán</t>
  </si>
  <si>
    <t>Morelos</t>
  </si>
  <si>
    <t>Michoacán de Ocampo</t>
  </si>
  <si>
    <t>Quintana Roo</t>
  </si>
  <si>
    <t>Chihuahua</t>
  </si>
  <si>
    <t>Oaxaca</t>
  </si>
  <si>
    <t>Nuevo León</t>
  </si>
  <si>
    <t>Tabasco</t>
  </si>
  <si>
    <t>Guerrero</t>
  </si>
  <si>
    <t>San Luis Potosí</t>
  </si>
  <si>
    <t>Aguascalientes</t>
  </si>
  <si>
    <t>Sonora</t>
  </si>
  <si>
    <t>Coahuila de Zaragoza</t>
  </si>
  <si>
    <t>Tamaulipas</t>
  </si>
  <si>
    <t>Chiapas</t>
  </si>
  <si>
    <t>Tlaxcala</t>
  </si>
  <si>
    <t>Campeche</t>
  </si>
  <si>
    <t>Durango</t>
  </si>
  <si>
    <t>Sinaloa</t>
  </si>
  <si>
    <t>Baja California Sur</t>
  </si>
  <si>
    <t>Zacatecas</t>
  </si>
  <si>
    <t>Colima</t>
  </si>
  <si>
    <t>Nayarit</t>
  </si>
  <si>
    <t>Distribución de matrícula hablante de una lengua indígena nacional</t>
  </si>
  <si>
    <t>Lengua indígena</t>
  </si>
  <si>
    <t>Programa Educativo</t>
  </si>
  <si>
    <t>Lic. en Derecho</t>
  </si>
  <si>
    <t>Lic. en Nutrición Aplicada</t>
  </si>
  <si>
    <t>Lic. en Gestión y Administración de PyME</t>
  </si>
  <si>
    <t>Lic. en Contaduría y Finanzas Públicas</t>
  </si>
  <si>
    <t>Ing. en Desarrollo de Software</t>
  </si>
  <si>
    <t>Lic. en Mercadotecnia Internacional</t>
  </si>
  <si>
    <t>Lic. en Administración de Empresas Turísticas</t>
  </si>
  <si>
    <t>Lic. en Administración y Gestión Pública</t>
  </si>
  <si>
    <t>Ing. en Biotecnología</t>
  </si>
  <si>
    <t>Ing. en Logística y Transporte</t>
  </si>
  <si>
    <t>Lic. en Seguridad Pública</t>
  </si>
  <si>
    <t>Lic. en Matemáticas</t>
  </si>
  <si>
    <t>Ing. en Telemática</t>
  </si>
  <si>
    <t>Ing. en Energías Renovables</t>
  </si>
  <si>
    <t>Ing. en Gestión Industrial</t>
  </si>
  <si>
    <t>Lic. en Gerencia de Servicios de Salud</t>
  </si>
  <si>
    <t>Lic. en Políticas y Proyectos Sociales</t>
  </si>
  <si>
    <t>Lic. en Promoción y Educación para la Salud</t>
  </si>
  <si>
    <t>Lic. en Enseñanza de las Matemáticas</t>
  </si>
  <si>
    <t>Lic. en Desarrollo Comunitario</t>
  </si>
  <si>
    <t>Ing. en Tecnología Ambiental</t>
  </si>
  <si>
    <t>M. en Seguridad Alimentaria</t>
  </si>
  <si>
    <t>TSU en Urgencias Médicas</t>
  </si>
  <si>
    <t>TSU en Desarrollo de Software</t>
  </si>
  <si>
    <t>TSU en Gestión y Administración de PyME</t>
  </si>
  <si>
    <t>M. Enseñanza de la Historia de México</t>
  </si>
  <si>
    <t>Lic. en Seguridad Alimentaria</t>
  </si>
  <si>
    <t>TSU en Logística y Transporte</t>
  </si>
  <si>
    <t>TSU en Mercadotecnia Internacional</t>
  </si>
  <si>
    <t>Lic. en Gestión Territorial</t>
  </si>
  <si>
    <t>TSU en Administración de Empresas Turísticas</t>
  </si>
  <si>
    <t>TSU en Biotecnología</t>
  </si>
  <si>
    <t>TSU en Seguridad Pública</t>
  </si>
  <si>
    <t>TSU en Telemática</t>
  </si>
  <si>
    <t>TSU en Matemáticas</t>
  </si>
  <si>
    <t>TSU en Desarrollo Comunitario</t>
  </si>
  <si>
    <t>TSU en Energías Renovables</t>
  </si>
  <si>
    <t>TSU en Gestión Industrial</t>
  </si>
  <si>
    <t>TSU en Gestión de Servicios de Salud</t>
  </si>
  <si>
    <t>TSU en Tecnología Ambiental</t>
  </si>
  <si>
    <t>Esp. en Enseñanza de la Historia de México</t>
  </si>
  <si>
    <t>TSU en Proyectos Sociales</t>
  </si>
  <si>
    <t>TSU en Promoción de la Salud</t>
  </si>
  <si>
    <t>Posgrado</t>
  </si>
  <si>
    <t>TSU</t>
  </si>
  <si>
    <t>Licenciatura e Ingeniería</t>
  </si>
  <si>
    <t>No.</t>
  </si>
  <si>
    <t>Programa Educativo Nivel Licenciatura</t>
  </si>
  <si>
    <t>Matrícula_Lic</t>
  </si>
  <si>
    <t>Nivel CIEES</t>
  </si>
  <si>
    <t>Años</t>
  </si>
  <si>
    <t>TOTAL</t>
  </si>
  <si>
    <t>Sordera</t>
  </si>
  <si>
    <t>Ceguera</t>
  </si>
  <si>
    <t>Fuente: Sistema de Información Estadística 911</t>
  </si>
  <si>
    <t>Matricula 2023-2024</t>
  </si>
  <si>
    <t>Menores de 18</t>
  </si>
  <si>
    <t>30 a 34 años</t>
  </si>
  <si>
    <t>35 a 39 años</t>
  </si>
  <si>
    <t>40 años o más</t>
  </si>
  <si>
    <t>Fuera del país</t>
  </si>
  <si>
    <t>Hombres</t>
  </si>
  <si>
    <t xml:space="preserve">Mujeres </t>
  </si>
  <si>
    <t>TSU en Gestión Territorial</t>
  </si>
  <si>
    <t>TSU en Nutrición Aplicada</t>
  </si>
  <si>
    <t>Tipo de Discapacidad</t>
  </si>
  <si>
    <t>Discapacidad física/motriz</t>
  </si>
  <si>
    <t xml:space="preserve">Discapacidad intelectual </t>
  </si>
  <si>
    <t>Discapacidad múltiple</t>
  </si>
  <si>
    <t>Hipoacusia</t>
  </si>
  <si>
    <t>Discapacidad visual:</t>
  </si>
  <si>
    <t>Baja visión</t>
  </si>
  <si>
    <t>Discapacidad psicosocial</t>
  </si>
  <si>
    <t xml:space="preserve">Discapacidad auditiva: </t>
  </si>
  <si>
    <t>21 a 29 años</t>
  </si>
  <si>
    <t>30 a 39 años</t>
  </si>
  <si>
    <t>Lic. Gestión y Administración de PyME</t>
  </si>
  <si>
    <t xml:space="preserve">Lic. en Seguridad Alimentaria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</si>
</sst>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  <font>
      <sz val="1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10" fontId="2" fillId="0" borderId="8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9" fontId="4" fillId="3" borderId="8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0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0" fontId="2" fillId="0" borderId="8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6" fillId="5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3" fontId="5" fillId="0" borderId="8" xfId="0" applyNumberFormat="1" applyFont="1" applyBorder="1"/>
    <xf numFmtId="3" fontId="5" fillId="0" borderId="10" xfId="0" applyNumberFormat="1" applyFont="1" applyBorder="1"/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6" borderId="10" xfId="0" applyNumberFormat="1" applyFont="1" applyFill="1" applyBorder="1"/>
    <xf numFmtId="0" fontId="2" fillId="6" borderId="10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7" fillId="0" borderId="8" xfId="0" applyFont="1" applyBorder="1"/>
    <xf numFmtId="0" fontId="7" fillId="6" borderId="10" xfId="0" applyFont="1" applyFill="1" applyBorder="1"/>
    <xf numFmtId="0" fontId="7" fillId="6" borderId="8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ugar%20de%20nacimient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gar de nacimien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C29"/>
  <sheetViews>
    <sheetView showGridLines="0" zoomScaleNormal="100" workbookViewId="0">
      <selection activeCell="B6" sqref="B6"/>
    </sheetView>
  </sheetViews>
  <sheetFormatPr baseColWidth="10" defaultColWidth="10.83203125" defaultRowHeight="15" x14ac:dyDescent="0.2"/>
  <cols>
    <col min="1" max="1" width="33.5" style="16" bestFit="1" customWidth="1"/>
    <col min="2" max="2" width="11.83203125" style="16" bestFit="1" customWidth="1"/>
    <col min="3" max="16384" width="10.83203125" style="16"/>
  </cols>
  <sheetData>
    <row r="1" spans="1:3" ht="16" x14ac:dyDescent="0.2">
      <c r="A1" s="14" t="s">
        <v>0</v>
      </c>
      <c r="B1" s="14" t="s">
        <v>1</v>
      </c>
    </row>
    <row r="2" spans="1:3" x14ac:dyDescent="0.2">
      <c r="A2" s="17" t="s">
        <v>2</v>
      </c>
      <c r="B2" s="23">
        <v>114714</v>
      </c>
    </row>
    <row r="3" spans="1:3" x14ac:dyDescent="0.2">
      <c r="A3" s="17" t="s">
        <v>3</v>
      </c>
      <c r="B3" s="23">
        <v>4024</v>
      </c>
    </row>
    <row r="4" spans="1:3" x14ac:dyDescent="0.2">
      <c r="A4" s="17" t="s">
        <v>4</v>
      </c>
      <c r="B4" s="23">
        <v>227</v>
      </c>
    </row>
    <row r="5" spans="1:3" x14ac:dyDescent="0.2">
      <c r="A5" s="17" t="s">
        <v>5</v>
      </c>
      <c r="B5" s="23">
        <v>413</v>
      </c>
    </row>
    <row r="6" spans="1:3" x14ac:dyDescent="0.2">
      <c r="A6" s="39" t="s">
        <v>6</v>
      </c>
      <c r="B6" s="15">
        <f>SUM(B2:B5)</f>
        <v>119378</v>
      </c>
    </row>
    <row r="7" spans="1:3" x14ac:dyDescent="0.2">
      <c r="A7" s="1" t="s">
        <v>110</v>
      </c>
    </row>
    <row r="11" spans="1:3" x14ac:dyDescent="0.2">
      <c r="C11"/>
    </row>
    <row r="12" spans="1:3" x14ac:dyDescent="0.2">
      <c r="C12"/>
    </row>
    <row r="13" spans="1:3" x14ac:dyDescent="0.2">
      <c r="C13"/>
    </row>
    <row r="14" spans="1:3" x14ac:dyDescent="0.2">
      <c r="C14"/>
    </row>
    <row r="15" spans="1:3" x14ac:dyDescent="0.2">
      <c r="C15"/>
    </row>
    <row r="16" spans="1:3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F7"/>
  <sheetViews>
    <sheetView showGridLines="0" zoomScaleNormal="100" workbookViewId="0">
      <selection activeCell="I17" sqref="I17"/>
    </sheetView>
  </sheetViews>
  <sheetFormatPr baseColWidth="10" defaultColWidth="10.83203125" defaultRowHeight="15" x14ac:dyDescent="0.2"/>
  <cols>
    <col min="1" max="1" width="16.5" style="16" customWidth="1"/>
    <col min="2" max="2" width="12.5" style="16" customWidth="1"/>
    <col min="3" max="3" width="12.1640625" style="16" customWidth="1"/>
    <col min="4" max="16384" width="10.83203125" style="16"/>
  </cols>
  <sheetData>
    <row r="1" spans="1:6" ht="16" x14ac:dyDescent="0.2">
      <c r="A1" s="8" t="s">
        <v>7</v>
      </c>
      <c r="B1" s="8" t="s">
        <v>1</v>
      </c>
      <c r="C1" s="8" t="s">
        <v>8</v>
      </c>
    </row>
    <row r="2" spans="1:6" ht="16.5" customHeight="1" x14ac:dyDescent="0.2">
      <c r="A2" s="18" t="s">
        <v>9</v>
      </c>
      <c r="B2" s="23">
        <v>57893</v>
      </c>
      <c r="C2" s="19">
        <f>(B2/$B$6)*100%</f>
        <v>0.48495535190738664</v>
      </c>
    </row>
    <row r="3" spans="1:6" x14ac:dyDescent="0.2">
      <c r="A3" s="18" t="s">
        <v>10</v>
      </c>
      <c r="B3" s="23">
        <v>30842</v>
      </c>
      <c r="C3" s="19">
        <f t="shared" ref="C3:C5" si="0">(B3/$B$6)*100%</f>
        <v>0.25835581095344201</v>
      </c>
    </row>
    <row r="4" spans="1:6" x14ac:dyDescent="0.2">
      <c r="A4" s="18" t="s">
        <v>11</v>
      </c>
      <c r="B4" s="23">
        <v>30003</v>
      </c>
      <c r="C4" s="19">
        <f t="shared" si="0"/>
        <v>0.25132771532443166</v>
      </c>
    </row>
    <row r="5" spans="1:6" x14ac:dyDescent="0.2">
      <c r="A5" s="18" t="s">
        <v>12</v>
      </c>
      <c r="B5" s="23">
        <v>640</v>
      </c>
      <c r="C5" s="19">
        <f t="shared" si="0"/>
        <v>5.361121814739734E-3</v>
      </c>
    </row>
    <row r="6" spans="1:6" ht="16.5" customHeight="1" x14ac:dyDescent="0.2">
      <c r="A6" s="40" t="s">
        <v>6</v>
      </c>
      <c r="B6" s="13">
        <f>SUM(B2:B5)</f>
        <v>119378</v>
      </c>
      <c r="C6" s="6">
        <f>SUM(C2:C5)</f>
        <v>1</v>
      </c>
      <c r="F6" s="50"/>
    </row>
    <row r="7" spans="1:6" x14ac:dyDescent="0.2">
      <c r="A7" s="1" t="s">
        <v>110</v>
      </c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F16"/>
  <sheetViews>
    <sheetView showGridLines="0" zoomScaleNormal="100" workbookViewId="0">
      <selection activeCell="C17" sqref="C17"/>
    </sheetView>
  </sheetViews>
  <sheetFormatPr baseColWidth="10" defaultColWidth="10.83203125" defaultRowHeight="15" x14ac:dyDescent="0.2"/>
  <cols>
    <col min="1" max="1" width="33.83203125" style="16" customWidth="1"/>
    <col min="2" max="2" width="11" style="16" bestFit="1" customWidth="1"/>
    <col min="3" max="3" width="14.6640625" style="16" bestFit="1" customWidth="1"/>
    <col min="4" max="4" width="8.5" style="16" bestFit="1" customWidth="1"/>
    <col min="5" max="5" width="16.5" style="16" customWidth="1"/>
    <col min="6" max="16384" width="10.83203125" style="16"/>
  </cols>
  <sheetData>
    <row r="2" spans="1:6" x14ac:dyDescent="0.2">
      <c r="A2" s="21" t="s">
        <v>13</v>
      </c>
      <c r="B2" s="21" t="s">
        <v>1</v>
      </c>
      <c r="C2" s="21" t="s">
        <v>8</v>
      </c>
    </row>
    <row r="3" spans="1:6" x14ac:dyDescent="0.2">
      <c r="A3" s="22" t="s">
        <v>14</v>
      </c>
      <c r="B3" s="49">
        <v>57368</v>
      </c>
      <c r="C3" s="24">
        <f>(B3/B5)*100%</f>
        <v>0.48055755666873295</v>
      </c>
    </row>
    <row r="4" spans="1:6" x14ac:dyDescent="0.2">
      <c r="A4" s="22" t="s">
        <v>15</v>
      </c>
      <c r="B4" s="49">
        <v>62010</v>
      </c>
      <c r="C4" s="24">
        <f>(B4/B5)*100%</f>
        <v>0.5194424433312671</v>
      </c>
    </row>
    <row r="5" spans="1:6" x14ac:dyDescent="0.2">
      <c r="A5" s="39" t="s">
        <v>6</v>
      </c>
      <c r="B5" s="15">
        <f>SUM(B3:B4)</f>
        <v>119378</v>
      </c>
      <c r="C5" s="26">
        <f>SUM(C3:C4)</f>
        <v>1</v>
      </c>
    </row>
    <row r="9" spans="1:6" x14ac:dyDescent="0.2">
      <c r="A9" s="21" t="s">
        <v>0</v>
      </c>
      <c r="B9" s="21" t="s">
        <v>14</v>
      </c>
      <c r="C9" s="21" t="s">
        <v>16</v>
      </c>
      <c r="D9" s="21" t="s">
        <v>15</v>
      </c>
      <c r="E9" s="21" t="s">
        <v>17</v>
      </c>
      <c r="F9" s="39" t="s">
        <v>6</v>
      </c>
    </row>
    <row r="10" spans="1:6" x14ac:dyDescent="0.2">
      <c r="A10" s="22" t="s">
        <v>2</v>
      </c>
      <c r="B10" s="23">
        <v>54852</v>
      </c>
      <c r="C10" s="24">
        <f>(B10/F14)*100%</f>
        <v>0.45948164653453732</v>
      </c>
      <c r="D10" s="23">
        <v>59862</v>
      </c>
      <c r="E10" s="24">
        <f>(D10/F14)*100%</f>
        <v>0.5014491782405468</v>
      </c>
      <c r="F10" s="23">
        <f>B10+D10</f>
        <v>114714</v>
      </c>
    </row>
    <row r="11" spans="1:6" x14ac:dyDescent="0.2">
      <c r="A11" s="22" t="s">
        <v>3</v>
      </c>
      <c r="B11" s="23">
        <v>2196</v>
      </c>
      <c r="C11" s="24">
        <f>(B11/F14)*100%</f>
        <v>1.8395349226825713E-2</v>
      </c>
      <c r="D11" s="23">
        <v>1828</v>
      </c>
      <c r="E11" s="24">
        <f>(D11/F14)*100%</f>
        <v>1.5312704183350366E-2</v>
      </c>
      <c r="F11" s="23">
        <f t="shared" ref="F11:F13" si="0">B11+D11</f>
        <v>4024</v>
      </c>
    </row>
    <row r="12" spans="1:6" x14ac:dyDescent="0.2">
      <c r="A12" s="22" t="s">
        <v>4</v>
      </c>
      <c r="B12" s="23">
        <v>97</v>
      </c>
      <c r="C12" s="24">
        <f>(B12/F14)*100%</f>
        <v>8.1254502504649094E-4</v>
      </c>
      <c r="D12" s="23">
        <v>130</v>
      </c>
      <c r="E12" s="24">
        <f>(D12/F14)*100%</f>
        <v>1.0889778686190086E-3</v>
      </c>
      <c r="F12" s="23">
        <f t="shared" si="0"/>
        <v>227</v>
      </c>
    </row>
    <row r="13" spans="1:6" x14ac:dyDescent="0.2">
      <c r="A13" s="22" t="s">
        <v>5</v>
      </c>
      <c r="B13" s="23">
        <v>223</v>
      </c>
      <c r="C13" s="24">
        <f>(B13/F14)*100%</f>
        <v>1.8680158823233763E-3</v>
      </c>
      <c r="D13" s="23">
        <v>190</v>
      </c>
      <c r="E13" s="24">
        <f>(D13/F14)*100%</f>
        <v>1.5915830387508586E-3</v>
      </c>
      <c r="F13" s="23">
        <f t="shared" si="0"/>
        <v>413</v>
      </c>
    </row>
    <row r="14" spans="1:6" x14ac:dyDescent="0.2">
      <c r="A14" s="57" t="s">
        <v>6</v>
      </c>
      <c r="B14" s="57"/>
      <c r="C14" s="57"/>
      <c r="D14" s="57"/>
      <c r="E14" s="57"/>
      <c r="F14" s="15">
        <f>SUM(F10:F13)</f>
        <v>119378</v>
      </c>
    </row>
    <row r="16" spans="1:6" x14ac:dyDescent="0.2">
      <c r="A16" s="1" t="s">
        <v>110</v>
      </c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8"/>
  <sheetViews>
    <sheetView showGridLines="0" zoomScaleNormal="100" workbookViewId="0">
      <selection activeCell="G16" sqref="G16"/>
    </sheetView>
  </sheetViews>
  <sheetFormatPr baseColWidth="10" defaultColWidth="10.83203125" defaultRowHeight="15" x14ac:dyDescent="0.2"/>
  <cols>
    <col min="1" max="3" width="15.6640625" style="16" customWidth="1"/>
    <col min="4" max="4" width="10.83203125" style="16"/>
    <col min="5" max="5" width="21.6640625" style="16" customWidth="1"/>
    <col min="6" max="6" width="11" style="16" bestFit="1" customWidth="1"/>
    <col min="7" max="8" width="10.83203125" style="16"/>
    <col min="9" max="9" width="28.83203125" style="16" customWidth="1"/>
    <col min="10" max="16384" width="10.83203125" style="16"/>
  </cols>
  <sheetData>
    <row r="1" spans="1:9" x14ac:dyDescent="0.2">
      <c r="A1" s="21" t="s">
        <v>18</v>
      </c>
      <c r="B1" s="21" t="s">
        <v>1</v>
      </c>
      <c r="C1" s="21" t="s">
        <v>8</v>
      </c>
      <c r="I1" s="33"/>
    </row>
    <row r="2" spans="1:9" x14ac:dyDescent="0.2">
      <c r="A2" s="27" t="s">
        <v>112</v>
      </c>
      <c r="B2" s="28">
        <v>6</v>
      </c>
      <c r="C2" s="20">
        <f>(B2/B18)*100%</f>
        <v>5.0260517013185007E-5</v>
      </c>
      <c r="E2" s="21" t="s">
        <v>18</v>
      </c>
      <c r="F2" s="21" t="s">
        <v>1</v>
      </c>
      <c r="G2" s="21" t="s">
        <v>8</v>
      </c>
    </row>
    <row r="3" spans="1:9" x14ac:dyDescent="0.2">
      <c r="A3" s="29">
        <v>18</v>
      </c>
      <c r="B3" s="23">
        <v>96</v>
      </c>
      <c r="C3" s="9">
        <f t="shared" ref="C3" si="0">(B3/56258)*100%</f>
        <v>1.7064239752568524E-3</v>
      </c>
      <c r="E3" s="22" t="s">
        <v>19</v>
      </c>
      <c r="F3" s="23">
        <v>907</v>
      </c>
      <c r="G3" s="24">
        <f>(F3/F7)*100%</f>
        <v>7.5977148218264673E-3</v>
      </c>
    </row>
    <row r="4" spans="1:9" x14ac:dyDescent="0.2">
      <c r="A4" s="29">
        <v>19</v>
      </c>
      <c r="B4" s="23">
        <v>307</v>
      </c>
      <c r="C4" s="9">
        <f>(B4/B18)*100%</f>
        <v>2.5716631205079661E-3</v>
      </c>
      <c r="E4" s="22" t="s">
        <v>130</v>
      </c>
      <c r="F4" s="23">
        <v>28570</v>
      </c>
      <c r="G4" s="24">
        <f>(F4/F7)*100%</f>
        <v>0.23932382851111594</v>
      </c>
    </row>
    <row r="5" spans="1:9" x14ac:dyDescent="0.2">
      <c r="A5" s="29">
        <v>20</v>
      </c>
      <c r="B5" s="23">
        <v>498</v>
      </c>
      <c r="C5" s="9">
        <f>(B5/B18)*100%</f>
        <v>4.1716229120943556E-3</v>
      </c>
      <c r="E5" s="22" t="s">
        <v>131</v>
      </c>
      <c r="F5" s="23">
        <v>50285</v>
      </c>
      <c r="G5" s="24">
        <f>(F5/F7)*100%</f>
        <v>0.42122501633466802</v>
      </c>
    </row>
    <row r="6" spans="1:9" x14ac:dyDescent="0.2">
      <c r="A6" s="29">
        <v>21</v>
      </c>
      <c r="B6" s="23">
        <v>1067</v>
      </c>
      <c r="C6" s="9">
        <f>(B6/B18)*100%</f>
        <v>8.9379952755114008E-3</v>
      </c>
      <c r="E6" s="22" t="s">
        <v>115</v>
      </c>
      <c r="F6" s="23">
        <v>39616</v>
      </c>
      <c r="G6" s="24">
        <f>(F6/F7)*100%</f>
        <v>0.33185344033238956</v>
      </c>
    </row>
    <row r="7" spans="1:9" x14ac:dyDescent="0.2">
      <c r="A7" s="29">
        <v>22</v>
      </c>
      <c r="B7" s="23">
        <v>1565</v>
      </c>
      <c r="C7" s="9">
        <f>(B7/B18)*100%</f>
        <v>1.3109618187605757E-2</v>
      </c>
      <c r="E7" s="39" t="s">
        <v>6</v>
      </c>
      <c r="F7" s="15">
        <f>SUM(F3:F6)</f>
        <v>119378</v>
      </c>
      <c r="G7" s="26">
        <f>SUM(G3:G6)</f>
        <v>1</v>
      </c>
    </row>
    <row r="8" spans="1:9" x14ac:dyDescent="0.2">
      <c r="A8" s="29">
        <v>23</v>
      </c>
      <c r="B8" s="23">
        <v>2032</v>
      </c>
      <c r="C8" s="9">
        <f>(B8/B18)*100%</f>
        <v>1.7021561761798656E-2</v>
      </c>
    </row>
    <row r="9" spans="1:9" x14ac:dyDescent="0.2">
      <c r="A9" s="29">
        <v>24</v>
      </c>
      <c r="B9" s="23">
        <v>2511</v>
      </c>
      <c r="C9" s="9">
        <f>(B9/B18)*100%</f>
        <v>2.1034026370017927E-2</v>
      </c>
    </row>
    <row r="10" spans="1:9" x14ac:dyDescent="0.2">
      <c r="A10" s="29">
        <v>25</v>
      </c>
      <c r="B10" s="23">
        <v>3183</v>
      </c>
      <c r="C10" s="9">
        <f>(B10/B18)*100%</f>
        <v>2.6663204275494647E-2</v>
      </c>
      <c r="E10" s="1" t="s">
        <v>110</v>
      </c>
    </row>
    <row r="11" spans="1:9" x14ac:dyDescent="0.2">
      <c r="A11" s="29">
        <v>26</v>
      </c>
      <c r="B11" s="23">
        <v>3735</v>
      </c>
      <c r="C11" s="9">
        <f>(B11/B18)*100%</f>
        <v>3.1287171840707666E-2</v>
      </c>
    </row>
    <row r="12" spans="1:9" x14ac:dyDescent="0.2">
      <c r="A12" s="29">
        <v>27</v>
      </c>
      <c r="B12" s="23">
        <v>4342</v>
      </c>
      <c r="C12" s="9">
        <f>(B12/B18)*100%</f>
        <v>3.6371860811874886E-2</v>
      </c>
    </row>
    <row r="13" spans="1:9" x14ac:dyDescent="0.2">
      <c r="A13" s="29">
        <v>28</v>
      </c>
      <c r="B13" s="23">
        <v>4900</v>
      </c>
      <c r="C13" s="9">
        <f>(B13/B18)*100%</f>
        <v>4.1046088894101093E-2</v>
      </c>
    </row>
    <row r="14" spans="1:9" x14ac:dyDescent="0.2">
      <c r="A14" s="29">
        <v>29</v>
      </c>
      <c r="B14" s="23">
        <v>5235</v>
      </c>
      <c r="C14" s="9">
        <f>(B14/B18)*100%</f>
        <v>4.3852301094003919E-2</v>
      </c>
    </row>
    <row r="15" spans="1:9" x14ac:dyDescent="0.2">
      <c r="A15" s="29" t="s">
        <v>113</v>
      </c>
      <c r="B15" s="23">
        <v>27619</v>
      </c>
      <c r="C15" s="9">
        <f>(B15/B18)*100%</f>
        <v>0.23135753656452612</v>
      </c>
    </row>
    <row r="16" spans="1:9" x14ac:dyDescent="0.2">
      <c r="A16" s="29" t="s">
        <v>114</v>
      </c>
      <c r="B16" s="23">
        <v>22666</v>
      </c>
      <c r="C16" s="9">
        <f>(B16/B18)*100%</f>
        <v>0.1898674797701419</v>
      </c>
    </row>
    <row r="17" spans="1:3" x14ac:dyDescent="0.2">
      <c r="A17" s="29" t="s">
        <v>115</v>
      </c>
      <c r="B17" s="23">
        <v>39616</v>
      </c>
      <c r="C17" s="9">
        <f>(B17/B18)*100%</f>
        <v>0.33185344033238956</v>
      </c>
    </row>
    <row r="18" spans="1:3" x14ac:dyDescent="0.2">
      <c r="A18" s="4" t="s">
        <v>6</v>
      </c>
      <c r="B18" s="15">
        <f>+SUM(B2:B17)</f>
        <v>119378</v>
      </c>
      <c r="C18" s="5">
        <f>SUM(C2:C17)</f>
        <v>1.000902255703046</v>
      </c>
    </row>
  </sheetData>
  <sortState xmlns:xlrd2="http://schemas.microsoft.com/office/spreadsheetml/2017/richdata2" ref="A2:A19">
    <sortCondition ref="A2"/>
  </sortState>
  <conditionalFormatting sqref="C2:C17">
    <cfRule type="dataBar" priority="1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{93530601-3F11-4078-8300-6A50F05D57AA}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{2C766E9C-33C7-402F-8E57-8D839AE117D6}</x14:id>
        </ext>
      </extLst>
    </cfRule>
  </conditionalFormatting>
  <conditionalFormatting sqref="G3:G6">
    <cfRule type="dataBar" priority="19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{DCE06311-9148-4916-8FB0-362B5CFA9D28}</x14:id>
        </ext>
      </extLst>
    </cfRule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{DBE22252-C4E8-4249-B7FB-07C1E41F20E3}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530601-3F11-4078-8300-6A50F05D57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766E9C-33C7-402F-8E57-8D839AE117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C2:C17</xm:sqref>
        </x14:conditionalFormatting>
        <x14:conditionalFormatting xmlns:xm="http://schemas.microsoft.com/office/excel/2006/main">
          <x14:cfRule type="dataBar" id="{DCE06311-9148-4916-8FB0-362B5CFA9D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E22252-C4E8-4249-B7FB-07C1E41F20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61"/>
  <sheetViews>
    <sheetView showGridLines="0" topLeftCell="A16" zoomScaleNormal="100" workbookViewId="0">
      <selection activeCell="A37" sqref="A37"/>
    </sheetView>
  </sheetViews>
  <sheetFormatPr baseColWidth="10" defaultColWidth="10.83203125" defaultRowHeight="15" x14ac:dyDescent="0.2"/>
  <cols>
    <col min="1" max="1" width="34.83203125" style="16" bestFit="1" customWidth="1"/>
    <col min="2" max="2" width="11.83203125" style="16" bestFit="1" customWidth="1"/>
    <col min="3" max="3" width="8.6640625" style="32" bestFit="1" customWidth="1"/>
    <col min="4" max="4" width="11.5" style="16"/>
    <col min="5" max="5" width="31.5" style="16" bestFit="1" customWidth="1"/>
    <col min="6" max="16384" width="10.83203125" style="16"/>
  </cols>
  <sheetData>
    <row r="1" spans="1:3" x14ac:dyDescent="0.2">
      <c r="A1" s="7" t="s">
        <v>20</v>
      </c>
      <c r="B1" s="7" t="s">
        <v>1</v>
      </c>
      <c r="C1" s="7" t="s">
        <v>8</v>
      </c>
    </row>
    <row r="2" spans="1:3" x14ac:dyDescent="0.2">
      <c r="A2" s="12" t="s">
        <v>40</v>
      </c>
      <c r="B2" s="48">
        <v>1341</v>
      </c>
      <c r="C2" s="30">
        <f t="shared" ref="C2:C34" si="0">(B2/$B$35)*100%</f>
        <v>1.123322555244685E-2</v>
      </c>
    </row>
    <row r="3" spans="1:3" x14ac:dyDescent="0.2">
      <c r="A3" s="12" t="s">
        <v>29</v>
      </c>
      <c r="B3" s="48">
        <v>2686</v>
      </c>
      <c r="C3" s="30">
        <f t="shared" si="0"/>
        <v>2.2499958116235824E-2</v>
      </c>
    </row>
    <row r="4" spans="1:3" x14ac:dyDescent="0.2">
      <c r="A4" s="12" t="s">
        <v>49</v>
      </c>
      <c r="B4" s="48">
        <v>735</v>
      </c>
      <c r="C4" s="30">
        <f t="shared" si="0"/>
        <v>6.1569133341151635E-3</v>
      </c>
    </row>
    <row r="5" spans="1:3" x14ac:dyDescent="0.2">
      <c r="A5" s="12" t="s">
        <v>46</v>
      </c>
      <c r="B5" s="48">
        <v>1074</v>
      </c>
      <c r="C5" s="30">
        <f t="shared" si="0"/>
        <v>8.9966325453601174E-3</v>
      </c>
    </row>
    <row r="6" spans="1:3" x14ac:dyDescent="0.2">
      <c r="A6" s="12" t="s">
        <v>42</v>
      </c>
      <c r="B6" s="48">
        <v>1305</v>
      </c>
      <c r="C6" s="30">
        <f t="shared" si="0"/>
        <v>1.093166245036774E-2</v>
      </c>
    </row>
    <row r="7" spans="1:3" x14ac:dyDescent="0.2">
      <c r="A7" s="12" t="s">
        <v>51</v>
      </c>
      <c r="B7" s="48">
        <v>657</v>
      </c>
      <c r="C7" s="30">
        <f t="shared" si="0"/>
        <v>5.5035266129437582E-3</v>
      </c>
    </row>
    <row r="8" spans="1:3" x14ac:dyDescent="0.2">
      <c r="A8" s="12" t="s">
        <v>44</v>
      </c>
      <c r="B8" s="48">
        <v>1552</v>
      </c>
      <c r="C8" s="30">
        <f t="shared" si="0"/>
        <v>1.3000720400743855E-2</v>
      </c>
    </row>
    <row r="9" spans="1:3" x14ac:dyDescent="0.2">
      <c r="A9" s="12" t="s">
        <v>34</v>
      </c>
      <c r="B9" s="48">
        <v>2127</v>
      </c>
      <c r="C9" s="30">
        <f t="shared" si="0"/>
        <v>1.7817353281174085E-2</v>
      </c>
    </row>
    <row r="10" spans="1:3" x14ac:dyDescent="0.2">
      <c r="A10" s="12" t="s">
        <v>22</v>
      </c>
      <c r="B10" s="48">
        <v>27033</v>
      </c>
      <c r="C10" s="30">
        <f t="shared" si="0"/>
        <v>0.22644875940290507</v>
      </c>
    </row>
    <row r="11" spans="1:3" x14ac:dyDescent="0.2">
      <c r="A11" s="12" t="s">
        <v>47</v>
      </c>
      <c r="B11" s="48">
        <v>1076</v>
      </c>
      <c r="C11" s="30">
        <f t="shared" si="0"/>
        <v>9.0133860510311775E-3</v>
      </c>
    </row>
    <row r="12" spans="1:3" x14ac:dyDescent="0.2">
      <c r="A12" s="12" t="s">
        <v>28</v>
      </c>
      <c r="B12" s="48">
        <v>3044</v>
      </c>
      <c r="C12" s="30">
        <f t="shared" si="0"/>
        <v>2.5498835631355861E-2</v>
      </c>
    </row>
    <row r="13" spans="1:3" x14ac:dyDescent="0.2">
      <c r="A13" s="12" t="s">
        <v>38</v>
      </c>
      <c r="B13" s="48">
        <v>1865</v>
      </c>
      <c r="C13" s="30">
        <f t="shared" si="0"/>
        <v>1.5622644038265007E-2</v>
      </c>
    </row>
    <row r="14" spans="1:3" x14ac:dyDescent="0.2">
      <c r="A14" s="12" t="s">
        <v>25</v>
      </c>
      <c r="B14" s="48">
        <v>3843</v>
      </c>
      <c r="C14" s="30">
        <f t="shared" si="0"/>
        <v>3.2191861146945E-2</v>
      </c>
    </row>
    <row r="15" spans="1:3" x14ac:dyDescent="0.2">
      <c r="A15" s="12" t="s">
        <v>23</v>
      </c>
      <c r="B15" s="48">
        <v>5319</v>
      </c>
      <c r="C15" s="30">
        <f t="shared" si="0"/>
        <v>4.4555948332188511E-2</v>
      </c>
    </row>
    <row r="16" spans="1:3" x14ac:dyDescent="0.2">
      <c r="A16" s="12" t="s">
        <v>21</v>
      </c>
      <c r="B16" s="48">
        <v>29542</v>
      </c>
      <c r="C16" s="30">
        <f t="shared" si="0"/>
        <v>0.24746603226725192</v>
      </c>
    </row>
    <row r="17" spans="1:3" x14ac:dyDescent="0.2">
      <c r="A17" s="12" t="s">
        <v>32</v>
      </c>
      <c r="B17" s="48">
        <v>2282</v>
      </c>
      <c r="C17" s="30">
        <f t="shared" si="0"/>
        <v>1.9115749970681366E-2</v>
      </c>
    </row>
    <row r="18" spans="1:3" x14ac:dyDescent="0.2">
      <c r="A18" s="12" t="s">
        <v>31</v>
      </c>
      <c r="B18" s="48">
        <v>2224</v>
      </c>
      <c r="C18" s="30">
        <f t="shared" si="0"/>
        <v>1.8629898306220576E-2</v>
      </c>
    </row>
    <row r="19" spans="1:3" x14ac:dyDescent="0.2">
      <c r="A19" s="12" t="s">
        <v>52</v>
      </c>
      <c r="B19" s="48">
        <v>533</v>
      </c>
      <c r="C19" s="30">
        <f t="shared" si="0"/>
        <v>4.4648092613379349E-3</v>
      </c>
    </row>
    <row r="20" spans="1:3" x14ac:dyDescent="0.2">
      <c r="A20" s="12" t="s">
        <v>36</v>
      </c>
      <c r="B20" s="48">
        <v>1985</v>
      </c>
      <c r="C20" s="30">
        <f t="shared" si="0"/>
        <v>1.6627854378528706E-2</v>
      </c>
    </row>
    <row r="21" spans="1:3" x14ac:dyDescent="0.2">
      <c r="A21" s="12" t="s">
        <v>35</v>
      </c>
      <c r="B21" s="48">
        <v>2277</v>
      </c>
      <c r="C21" s="30">
        <f t="shared" si="0"/>
        <v>1.9073866206503712E-2</v>
      </c>
    </row>
    <row r="22" spans="1:3" x14ac:dyDescent="0.2">
      <c r="A22" s="12" t="s">
        <v>24</v>
      </c>
      <c r="B22" s="48">
        <v>5278</v>
      </c>
      <c r="C22" s="30">
        <f t="shared" si="0"/>
        <v>4.4212501465931746E-2</v>
      </c>
    </row>
    <row r="23" spans="1:3" x14ac:dyDescent="0.2">
      <c r="A23" s="12" t="s">
        <v>27</v>
      </c>
      <c r="B23" s="48">
        <v>3396</v>
      </c>
      <c r="C23" s="30">
        <f t="shared" si="0"/>
        <v>2.8447452629462716E-2</v>
      </c>
    </row>
    <row r="24" spans="1:3" x14ac:dyDescent="0.2">
      <c r="A24" s="12" t="s">
        <v>33</v>
      </c>
      <c r="B24" s="48">
        <v>1912</v>
      </c>
      <c r="C24" s="30">
        <f t="shared" si="0"/>
        <v>1.6016351421534958E-2</v>
      </c>
    </row>
    <row r="25" spans="1:3" x14ac:dyDescent="0.2">
      <c r="A25" s="12" t="s">
        <v>39</v>
      </c>
      <c r="B25" s="48">
        <v>1461</v>
      </c>
      <c r="C25" s="30">
        <f t="shared" si="0"/>
        <v>1.223843589271055E-2</v>
      </c>
    </row>
    <row r="26" spans="1:3" x14ac:dyDescent="0.2">
      <c r="A26" s="12" t="s">
        <v>48</v>
      </c>
      <c r="B26" s="48">
        <v>1004</v>
      </c>
      <c r="C26" s="30">
        <f t="shared" si="0"/>
        <v>8.4102598468729587E-3</v>
      </c>
    </row>
    <row r="27" spans="1:3" x14ac:dyDescent="0.2">
      <c r="A27" s="12" t="s">
        <v>41</v>
      </c>
      <c r="B27" s="48">
        <v>1492</v>
      </c>
      <c r="C27" s="30">
        <f t="shared" si="0"/>
        <v>1.2498115230612006E-2</v>
      </c>
    </row>
    <row r="28" spans="1:3" x14ac:dyDescent="0.2">
      <c r="A28" s="12" t="s">
        <v>37</v>
      </c>
      <c r="B28" s="48">
        <v>1707</v>
      </c>
      <c r="C28" s="30">
        <f t="shared" si="0"/>
        <v>1.4299117090251135E-2</v>
      </c>
    </row>
    <row r="29" spans="1:3" x14ac:dyDescent="0.2">
      <c r="A29" s="12" t="s">
        <v>43</v>
      </c>
      <c r="B29" s="48">
        <v>1259</v>
      </c>
      <c r="C29" s="30">
        <f t="shared" si="0"/>
        <v>1.0546331819933322E-2</v>
      </c>
    </row>
    <row r="30" spans="1:3" x14ac:dyDescent="0.2">
      <c r="A30" s="12" t="s">
        <v>45</v>
      </c>
      <c r="B30" s="48">
        <v>1114</v>
      </c>
      <c r="C30" s="30">
        <f t="shared" si="0"/>
        <v>9.3317026587813497E-3</v>
      </c>
    </row>
    <row r="31" spans="1:3" x14ac:dyDescent="0.2">
      <c r="A31" s="12" t="s">
        <v>26</v>
      </c>
      <c r="B31" s="43">
        <v>4473</v>
      </c>
      <c r="C31" s="30">
        <f t="shared" si="0"/>
        <v>3.7469215433329421E-2</v>
      </c>
    </row>
    <row r="32" spans="1:3" x14ac:dyDescent="0.2">
      <c r="A32" s="12" t="s">
        <v>30</v>
      </c>
      <c r="B32" s="48">
        <v>2350</v>
      </c>
      <c r="C32" s="30">
        <f t="shared" si="0"/>
        <v>1.9685369163497463E-2</v>
      </c>
    </row>
    <row r="33" spans="1:3" x14ac:dyDescent="0.2">
      <c r="A33" s="12" t="s">
        <v>50</v>
      </c>
      <c r="B33" s="48">
        <v>705</v>
      </c>
      <c r="C33" s="30">
        <f t="shared" si="0"/>
        <v>5.9056107490492388E-3</v>
      </c>
    </row>
    <row r="34" spans="1:3" x14ac:dyDescent="0.2">
      <c r="A34" s="12" t="s">
        <v>116</v>
      </c>
      <c r="B34" s="43">
        <v>727</v>
      </c>
      <c r="C34" s="30">
        <f t="shared" si="0"/>
        <v>6.0898993114309168E-3</v>
      </c>
    </row>
    <row r="35" spans="1:3" x14ac:dyDescent="0.2">
      <c r="A35" s="40" t="s">
        <v>6</v>
      </c>
      <c r="B35" s="13">
        <f>SUM(B2:B34)</f>
        <v>119378</v>
      </c>
      <c r="C35" s="6">
        <v>1</v>
      </c>
    </row>
    <row r="36" spans="1:3" x14ac:dyDescent="0.2">
      <c r="A36" s="31"/>
    </row>
    <row r="37" spans="1:3" x14ac:dyDescent="0.2">
      <c r="A37" s="1" t="s">
        <v>110</v>
      </c>
    </row>
    <row r="39" spans="1:3" x14ac:dyDescent="0.2">
      <c r="A39" s="31"/>
    </row>
    <row r="40" spans="1:3" x14ac:dyDescent="0.2">
      <c r="A40" s="31"/>
    </row>
    <row r="41" spans="1:3" x14ac:dyDescent="0.2">
      <c r="A41" s="31"/>
    </row>
    <row r="42" spans="1:3" x14ac:dyDescent="0.2">
      <c r="A42" s="31"/>
    </row>
    <row r="43" spans="1:3" x14ac:dyDescent="0.2">
      <c r="A43" s="31"/>
    </row>
    <row r="44" spans="1:3" x14ac:dyDescent="0.2">
      <c r="A44" s="31"/>
    </row>
    <row r="45" spans="1:3" x14ac:dyDescent="0.2">
      <c r="A45" s="31"/>
    </row>
    <row r="46" spans="1:3" x14ac:dyDescent="0.2">
      <c r="A46" s="31"/>
    </row>
    <row r="47" spans="1:3" x14ac:dyDescent="0.2">
      <c r="A47" s="31"/>
    </row>
    <row r="48" spans="1:3" x14ac:dyDescent="0.2">
      <c r="A48" s="31"/>
    </row>
    <row r="49" spans="1:1" x14ac:dyDescent="0.2">
      <c r="A49" s="31"/>
    </row>
    <row r="50" spans="1:1" x14ac:dyDescent="0.2">
      <c r="A50" s="31"/>
    </row>
    <row r="51" spans="1:1" x14ac:dyDescent="0.2">
      <c r="A51" s="31"/>
    </row>
    <row r="52" spans="1:1" x14ac:dyDescent="0.2">
      <c r="A52" s="31"/>
    </row>
    <row r="53" spans="1:1" x14ac:dyDescent="0.2">
      <c r="A53" s="31"/>
    </row>
    <row r="54" spans="1:1" x14ac:dyDescent="0.2">
      <c r="A54" s="31"/>
    </row>
    <row r="55" spans="1:1" x14ac:dyDescent="0.2">
      <c r="A55" s="31"/>
    </row>
    <row r="56" spans="1:1" x14ac:dyDescent="0.2">
      <c r="A56" s="31"/>
    </row>
    <row r="57" spans="1:1" x14ac:dyDescent="0.2">
      <c r="A57" s="31"/>
    </row>
    <row r="58" spans="1:1" x14ac:dyDescent="0.2">
      <c r="A58" s="31"/>
    </row>
    <row r="59" spans="1:1" x14ac:dyDescent="0.2">
      <c r="A59" s="31"/>
    </row>
    <row r="60" spans="1:1" x14ac:dyDescent="0.2">
      <c r="A60" s="31"/>
    </row>
    <row r="61" spans="1:1" x14ac:dyDescent="0.2">
      <c r="A61" s="31"/>
    </row>
  </sheetData>
  <conditionalFormatting sqref="C2:C34">
    <cfRule type="dataBar" priority="49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{07DEE7BA-9A3B-4D4E-B72A-E1DBE202CDB8}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{1037A9E9-CD14-42BD-BFE1-B10142572B0C}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DEE7BA-9A3B-4D4E-B72A-E1DBE202C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37A9E9-CD14-42BD-BFE1-B10142572B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D7"/>
  <sheetViews>
    <sheetView showGridLines="0" zoomScaleNormal="100" workbookViewId="0">
      <selection activeCell="A7" sqref="A7"/>
    </sheetView>
  </sheetViews>
  <sheetFormatPr baseColWidth="10" defaultColWidth="10.83203125" defaultRowHeight="15" x14ac:dyDescent="0.2"/>
  <cols>
    <col min="1" max="1" width="27.33203125" style="16" bestFit="1" customWidth="1"/>
    <col min="2" max="2" width="11" style="3" bestFit="1" customWidth="1"/>
    <col min="3" max="16384" width="10.83203125" style="16"/>
  </cols>
  <sheetData>
    <row r="1" spans="1:4" ht="18" customHeight="1" x14ac:dyDescent="0.2">
      <c r="A1" s="58" t="s">
        <v>53</v>
      </c>
      <c r="B1" s="58"/>
      <c r="C1" s="58"/>
    </row>
    <row r="2" spans="1:4" x14ac:dyDescent="0.2">
      <c r="A2" s="58"/>
      <c r="B2" s="58"/>
      <c r="C2" s="58"/>
    </row>
    <row r="3" spans="1:4" x14ac:dyDescent="0.2">
      <c r="A3" s="7" t="s">
        <v>54</v>
      </c>
      <c r="B3" s="7" t="s">
        <v>1</v>
      </c>
      <c r="C3" s="7" t="s">
        <v>8</v>
      </c>
      <c r="D3" s="33"/>
    </row>
    <row r="4" spans="1:4" x14ac:dyDescent="0.2">
      <c r="A4" s="11" t="s">
        <v>117</v>
      </c>
      <c r="B4" s="46">
        <v>821</v>
      </c>
      <c r="C4" s="9">
        <f>(B4/$B$6)*100%</f>
        <v>0.56620689655172418</v>
      </c>
    </row>
    <row r="5" spans="1:4" x14ac:dyDescent="0.2">
      <c r="A5" s="11" t="s">
        <v>118</v>
      </c>
      <c r="B5" s="47">
        <v>629</v>
      </c>
      <c r="C5" s="9">
        <f>(B5/$B$6)*100%</f>
        <v>0.43379310344827587</v>
      </c>
    </row>
    <row r="6" spans="1:4" x14ac:dyDescent="0.2">
      <c r="A6" s="4" t="s">
        <v>107</v>
      </c>
      <c r="B6" s="40">
        <f>SUM(B4:B5)</f>
        <v>1450</v>
      </c>
      <c r="C6" s="6">
        <f>SUM(C4:C5)</f>
        <v>1</v>
      </c>
    </row>
    <row r="7" spans="1:4" x14ac:dyDescent="0.2">
      <c r="A7" s="1" t="s">
        <v>110</v>
      </c>
    </row>
  </sheetData>
  <sortState xmlns:xlrd2="http://schemas.microsoft.com/office/spreadsheetml/2017/richdata2" ref="F4:G5">
    <sortCondition descending="1" ref="G4"/>
  </sortState>
  <mergeCells count="1">
    <mergeCell ref="A1:C2"/>
  </mergeCells>
  <conditionalFormatting sqref="C4:C5">
    <cfRule type="dataBar" priority="54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{A720FAD9-21D2-4A4F-9251-92762DC9628B}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20FAD9-21D2-4A4F-9251-92762DC962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57"/>
  <sheetViews>
    <sheetView showGridLines="0" tabSelected="1" topLeftCell="A2" zoomScaleNormal="100" workbookViewId="0">
      <selection activeCell="G44" sqref="G44"/>
    </sheetView>
  </sheetViews>
  <sheetFormatPr baseColWidth="10" defaultColWidth="10.83203125" defaultRowHeight="15" x14ac:dyDescent="0.2"/>
  <cols>
    <col min="1" max="1" width="48.6640625" style="16" bestFit="1" customWidth="1"/>
    <col min="2" max="2" width="13.1640625" style="3" customWidth="1"/>
    <col min="3" max="3" width="11.83203125" style="3" customWidth="1"/>
    <col min="4" max="4" width="10.83203125" style="16" customWidth="1"/>
    <col min="5" max="5" width="10.83203125" style="16"/>
    <col min="6" max="6" width="6.1640625" style="16" customWidth="1"/>
    <col min="7" max="16384" width="10.83203125" style="16"/>
  </cols>
  <sheetData>
    <row r="1" spans="1:3" ht="16" x14ac:dyDescent="0.2">
      <c r="A1" s="14" t="s">
        <v>55</v>
      </c>
      <c r="B1" s="14" t="s">
        <v>1</v>
      </c>
      <c r="C1" s="14" t="s">
        <v>8</v>
      </c>
    </row>
    <row r="2" spans="1:3" x14ac:dyDescent="0.2">
      <c r="A2" s="17" t="s">
        <v>56</v>
      </c>
      <c r="B2" s="41">
        <v>11638</v>
      </c>
      <c r="C2" s="34">
        <f>(B2/$B$47)*100%</f>
        <v>9.7488649499907862E-2</v>
      </c>
    </row>
    <row r="3" spans="1:3" x14ac:dyDescent="0.2">
      <c r="A3" s="17" t="s">
        <v>57</v>
      </c>
      <c r="B3" s="41">
        <v>12095</v>
      </c>
      <c r="C3" s="34">
        <f>(B3/$B$47)*100%</f>
        <v>0.10131682554574545</v>
      </c>
    </row>
    <row r="4" spans="1:3" x14ac:dyDescent="0.2">
      <c r="A4" s="17" t="s">
        <v>58</v>
      </c>
      <c r="B4" s="41">
        <v>12575</v>
      </c>
      <c r="C4" s="34">
        <f>(B4/$B$47)*100%</f>
        <v>0.10533766690680024</v>
      </c>
    </row>
    <row r="5" spans="1:3" x14ac:dyDescent="0.2">
      <c r="A5" s="17" t="s">
        <v>60</v>
      </c>
      <c r="B5" s="41">
        <v>11130</v>
      </c>
      <c r="C5" s="34">
        <f>(B5/$B$47)*100%</f>
        <v>9.3233259059458187E-2</v>
      </c>
    </row>
    <row r="6" spans="1:3" x14ac:dyDescent="0.2">
      <c r="A6" s="17" t="s">
        <v>59</v>
      </c>
      <c r="B6" s="41">
        <v>6847</v>
      </c>
      <c r="C6" s="34">
        <f>(B6/$B$47)*100%</f>
        <v>5.7355626664879623E-2</v>
      </c>
    </row>
    <row r="7" spans="1:3" x14ac:dyDescent="0.2">
      <c r="A7" s="17" t="s">
        <v>61</v>
      </c>
      <c r="B7" s="41">
        <v>7053</v>
      </c>
      <c r="C7" s="34">
        <f>(B7/$B$47)*100%</f>
        <v>5.9081237748998976E-2</v>
      </c>
    </row>
    <row r="8" spans="1:3" x14ac:dyDescent="0.2">
      <c r="A8" s="17" t="s">
        <v>62</v>
      </c>
      <c r="B8" s="41">
        <v>5088</v>
      </c>
      <c r="C8" s="34">
        <f>(B8/$B$47)*100%</f>
        <v>4.2620918427180889E-2</v>
      </c>
    </row>
    <row r="9" spans="1:3" x14ac:dyDescent="0.2">
      <c r="A9" s="17" t="s">
        <v>65</v>
      </c>
      <c r="B9" s="41">
        <v>4861</v>
      </c>
      <c r="C9" s="34">
        <f>(B9/$B$47)*100%</f>
        <v>4.071939553351539E-2</v>
      </c>
    </row>
    <row r="10" spans="1:3" x14ac:dyDescent="0.2">
      <c r="A10" s="17" t="s">
        <v>64</v>
      </c>
      <c r="B10" s="41">
        <v>4244</v>
      </c>
      <c r="C10" s="34">
        <f>(B10/$B$47)*100%</f>
        <v>3.5550939033992861E-2</v>
      </c>
    </row>
    <row r="11" spans="1:3" x14ac:dyDescent="0.2">
      <c r="A11" s="17" t="s">
        <v>66</v>
      </c>
      <c r="B11" s="41">
        <v>3820</v>
      </c>
      <c r="C11" s="34">
        <f>(B11/$B$47)*100%</f>
        <v>3.1999195831727792E-2</v>
      </c>
    </row>
    <row r="12" spans="1:3" x14ac:dyDescent="0.2">
      <c r="A12" s="17" t="s">
        <v>68</v>
      </c>
      <c r="B12" s="41">
        <v>3730</v>
      </c>
      <c r="C12" s="34">
        <f>(B12/$B$47)*100%</f>
        <v>3.1245288076530014E-2</v>
      </c>
    </row>
    <row r="13" spans="1:3" x14ac:dyDescent="0.2">
      <c r="A13" s="17" t="s">
        <v>67</v>
      </c>
      <c r="B13" s="41">
        <v>4096</v>
      </c>
      <c r="C13" s="34">
        <f>(B13/$B$47)*100%</f>
        <v>3.4311179614334303E-2</v>
      </c>
    </row>
    <row r="14" spans="1:3" x14ac:dyDescent="0.2">
      <c r="A14" s="17" t="s">
        <v>63</v>
      </c>
      <c r="B14" s="41">
        <v>3690</v>
      </c>
      <c r="C14" s="34">
        <f>(B14/$B$47)*100%</f>
        <v>3.091021796310878E-2</v>
      </c>
    </row>
    <row r="15" spans="1:3" x14ac:dyDescent="0.2">
      <c r="A15" s="17" t="s">
        <v>69</v>
      </c>
      <c r="B15" s="41">
        <v>3787</v>
      </c>
      <c r="C15" s="34">
        <f>(B15/$B$47)*100%</f>
        <v>3.1722762988155274E-2</v>
      </c>
    </row>
    <row r="16" spans="1:3" x14ac:dyDescent="0.2">
      <c r="A16" s="17" t="s">
        <v>71</v>
      </c>
      <c r="B16" s="41">
        <v>3330</v>
      </c>
      <c r="C16" s="34">
        <f>(B16/$B$47)*100%</f>
        <v>2.7894586942317681E-2</v>
      </c>
    </row>
    <row r="17" spans="1:3" x14ac:dyDescent="0.2">
      <c r="A17" s="17" t="s">
        <v>72</v>
      </c>
      <c r="B17" s="41">
        <v>2942</v>
      </c>
      <c r="C17" s="34">
        <f>(B17/$B$47)*100%</f>
        <v>2.4644406842131716E-2</v>
      </c>
    </row>
    <row r="18" spans="1:3" x14ac:dyDescent="0.2">
      <c r="A18" s="17" t="s">
        <v>70</v>
      </c>
      <c r="B18" s="41">
        <v>3013</v>
      </c>
      <c r="C18" s="34">
        <f>(B18/$B$47)*100%</f>
        <v>2.5239156293454405E-2</v>
      </c>
    </row>
    <row r="19" spans="1:3" x14ac:dyDescent="0.2">
      <c r="A19" s="17" t="s">
        <v>73</v>
      </c>
      <c r="B19" s="41">
        <v>2507</v>
      </c>
      <c r="C19" s="34">
        <f>(B19/$B$47)*100%</f>
        <v>2.1000519358675803E-2</v>
      </c>
    </row>
    <row r="20" spans="1:3" x14ac:dyDescent="0.2">
      <c r="A20" s="17" t="s">
        <v>75</v>
      </c>
      <c r="B20" s="41">
        <v>2197</v>
      </c>
      <c r="C20" s="34">
        <f>(B20/$B$47)*100%</f>
        <v>1.8403725979661244E-2</v>
      </c>
    </row>
    <row r="21" spans="1:3" x14ac:dyDescent="0.2">
      <c r="A21" s="17" t="s">
        <v>76</v>
      </c>
      <c r="B21" s="41">
        <v>2222</v>
      </c>
      <c r="C21" s="34">
        <f>(B21/$B$47)*100%</f>
        <v>1.8613144800549514E-2</v>
      </c>
    </row>
    <row r="22" spans="1:3" x14ac:dyDescent="0.2">
      <c r="A22" s="17" t="s">
        <v>74</v>
      </c>
      <c r="B22" s="41">
        <v>2020</v>
      </c>
      <c r="C22" s="34">
        <f>(B22/$B$47)*100%</f>
        <v>1.6921040727772285E-2</v>
      </c>
    </row>
    <row r="23" spans="1:3" x14ac:dyDescent="0.2">
      <c r="A23" s="17" t="s">
        <v>78</v>
      </c>
      <c r="B23" s="41">
        <v>834</v>
      </c>
      <c r="C23" s="34">
        <f>(B23/$B$47)*100%</f>
        <v>6.9862118648327158E-3</v>
      </c>
    </row>
    <row r="24" spans="1:3" x14ac:dyDescent="0.2">
      <c r="A24" s="17" t="s">
        <v>80</v>
      </c>
      <c r="B24" s="41">
        <v>530</v>
      </c>
      <c r="C24" s="34">
        <f>(B24/$B$47)*100%</f>
        <v>4.4396790028313421E-3</v>
      </c>
    </row>
    <row r="25" spans="1:3" x14ac:dyDescent="0.2">
      <c r="A25" s="17" t="s">
        <v>79</v>
      </c>
      <c r="B25" s="41">
        <v>558</v>
      </c>
      <c r="C25" s="34">
        <f>(B25/$B$47)*100%</f>
        <v>4.6742280822262058E-3</v>
      </c>
    </row>
    <row r="26" spans="1:3" x14ac:dyDescent="0.2">
      <c r="A26" s="17" t="s">
        <v>77</v>
      </c>
      <c r="B26" s="41">
        <v>149</v>
      </c>
      <c r="C26" s="34">
        <f>(B26/$B$47)*100%</f>
        <v>1.2481361724940945E-3</v>
      </c>
    </row>
    <row r="27" spans="1:3" x14ac:dyDescent="0.2">
      <c r="A27" s="17" t="s">
        <v>81</v>
      </c>
      <c r="B27" s="41">
        <v>264</v>
      </c>
      <c r="C27" s="34">
        <f>(B27/$B$47)*100%</f>
        <v>2.2114627485801406E-3</v>
      </c>
    </row>
    <row r="28" spans="1:3" x14ac:dyDescent="0.2">
      <c r="A28" s="17" t="s">
        <v>83</v>
      </c>
      <c r="B28" s="41">
        <v>234</v>
      </c>
      <c r="C28" s="34">
        <f>(B28/$B$47)*100%</f>
        <v>1.9601601635142155E-3</v>
      </c>
    </row>
    <row r="29" spans="1:3" x14ac:dyDescent="0.2">
      <c r="A29" s="17" t="s">
        <v>120</v>
      </c>
      <c r="B29" s="41">
        <v>231</v>
      </c>
      <c r="C29" s="34">
        <f>(B29/$B$47)*100%</f>
        <v>1.9350299050076229E-3</v>
      </c>
    </row>
    <row r="30" spans="1:3" x14ac:dyDescent="0.2">
      <c r="A30" s="17" t="s">
        <v>84</v>
      </c>
      <c r="B30" s="41">
        <v>219</v>
      </c>
      <c r="C30" s="34">
        <f>(B30/$B$47)*100%</f>
        <v>1.8345088709812529E-3</v>
      </c>
    </row>
    <row r="31" spans="1:3" x14ac:dyDescent="0.2">
      <c r="A31" s="17" t="s">
        <v>82</v>
      </c>
      <c r="B31" s="41">
        <v>1072</v>
      </c>
      <c r="C31" s="34">
        <f>(B31/$B$47)*100%</f>
        <v>8.9798790396890555E-3</v>
      </c>
    </row>
    <row r="32" spans="1:3" x14ac:dyDescent="0.2">
      <c r="A32" s="17" t="s">
        <v>86</v>
      </c>
      <c r="B32" s="41">
        <v>187</v>
      </c>
      <c r="C32" s="34">
        <f>(B32/$B$47)*100%</f>
        <v>1.5664527802442662E-3</v>
      </c>
    </row>
    <row r="33" spans="1:3" x14ac:dyDescent="0.2">
      <c r="A33" s="17" t="s">
        <v>88</v>
      </c>
      <c r="B33" s="41">
        <v>174</v>
      </c>
      <c r="C33" s="34">
        <f>(B33/$B$47)*100%</f>
        <v>1.4575549933823653E-3</v>
      </c>
    </row>
    <row r="34" spans="1:3" x14ac:dyDescent="0.2">
      <c r="A34" s="17" t="s">
        <v>85</v>
      </c>
      <c r="B34" s="41">
        <v>757</v>
      </c>
      <c r="C34" s="34">
        <f>(B34/$B$47)*100%</f>
        <v>6.3412018964968423E-3</v>
      </c>
    </row>
    <row r="35" spans="1:3" x14ac:dyDescent="0.2">
      <c r="A35" s="17" t="s">
        <v>89</v>
      </c>
      <c r="B35" s="41">
        <v>150</v>
      </c>
      <c r="C35" s="34">
        <f>(B35/$B$47)*100%</f>
        <v>1.2565129253296252E-3</v>
      </c>
    </row>
    <row r="36" spans="1:3" x14ac:dyDescent="0.2">
      <c r="A36" s="17" t="s">
        <v>87</v>
      </c>
      <c r="B36" s="41">
        <v>143</v>
      </c>
      <c r="C36" s="34">
        <f>(B36/$B$47)*100%</f>
        <v>1.1978756554809093E-3</v>
      </c>
    </row>
    <row r="37" spans="1:3" x14ac:dyDescent="0.2">
      <c r="A37" s="17" t="s">
        <v>92</v>
      </c>
      <c r="B37" s="41">
        <v>125</v>
      </c>
      <c r="C37" s="34">
        <f>(B37/$B$47)*100%</f>
        <v>1.0470941044413544E-3</v>
      </c>
    </row>
    <row r="38" spans="1:3" x14ac:dyDescent="0.2">
      <c r="A38" s="17" t="s">
        <v>91</v>
      </c>
      <c r="B38" s="41">
        <v>106</v>
      </c>
      <c r="C38" s="34">
        <f>(B38/$B$47)*100%</f>
        <v>8.8793580056626851E-4</v>
      </c>
    </row>
    <row r="39" spans="1:3" x14ac:dyDescent="0.2">
      <c r="A39" s="17" t="s">
        <v>90</v>
      </c>
      <c r="B39" s="41">
        <v>121</v>
      </c>
      <c r="C39" s="34">
        <f>(B39/$B$47)*100%</f>
        <v>1.0135870930992311E-3</v>
      </c>
    </row>
    <row r="40" spans="1:3" x14ac:dyDescent="0.2">
      <c r="A40" s="17" t="s">
        <v>94</v>
      </c>
      <c r="B40" s="41">
        <v>113</v>
      </c>
      <c r="C40" s="34">
        <f>(B40/$B$47)*100%</f>
        <v>9.4657307041498431E-4</v>
      </c>
    </row>
    <row r="41" spans="1:3" x14ac:dyDescent="0.2">
      <c r="A41" s="17" t="s">
        <v>95</v>
      </c>
      <c r="B41" s="41">
        <v>85</v>
      </c>
      <c r="C41" s="34">
        <f>(B41/$B$47)*100%</f>
        <v>7.12023991020121E-4</v>
      </c>
    </row>
    <row r="42" spans="1:3" x14ac:dyDescent="0.2">
      <c r="A42" s="17" t="s">
        <v>119</v>
      </c>
      <c r="B42" s="41">
        <v>7</v>
      </c>
      <c r="C42" s="34">
        <f>(B42/$B$47)*100%</f>
        <v>5.8637269848715843E-5</v>
      </c>
    </row>
    <row r="43" spans="1:3" x14ac:dyDescent="0.2">
      <c r="A43" s="17" t="s">
        <v>97</v>
      </c>
      <c r="B43" s="41">
        <v>63</v>
      </c>
      <c r="C43" s="34">
        <f>(B43/$B$47)*100%</f>
        <v>5.2773542863844254E-4</v>
      </c>
    </row>
    <row r="44" spans="1:3" x14ac:dyDescent="0.2">
      <c r="A44" s="17" t="s">
        <v>93</v>
      </c>
      <c r="B44" s="41">
        <v>90</v>
      </c>
      <c r="C44" s="34">
        <f>(B44/$B$47)*100%</f>
        <v>7.5390775519777514E-4</v>
      </c>
    </row>
    <row r="45" spans="1:3" x14ac:dyDescent="0.2">
      <c r="A45" s="17" t="s">
        <v>96</v>
      </c>
      <c r="B45" s="41">
        <v>227</v>
      </c>
      <c r="C45" s="34">
        <f>(B45/$B$47)*100%</f>
        <v>1.9015228936654996E-3</v>
      </c>
    </row>
    <row r="46" spans="1:3" x14ac:dyDescent="0.2">
      <c r="A46" s="17" t="s">
        <v>98</v>
      </c>
      <c r="B46" s="41">
        <v>54</v>
      </c>
      <c r="C46" s="34">
        <f>(B46/$B$47)*100%</f>
        <v>4.5234465311866508E-4</v>
      </c>
    </row>
    <row r="47" spans="1:3" x14ac:dyDescent="0.2">
      <c r="A47" s="39" t="s">
        <v>6</v>
      </c>
      <c r="B47" s="15">
        <f>SUM(B2:B46)</f>
        <v>119378</v>
      </c>
      <c r="C47" s="26">
        <f>SUM(C2:C46)</f>
        <v>1.0000000000000002</v>
      </c>
    </row>
    <row r="52" spans="1:3" x14ac:dyDescent="0.2">
      <c r="A52" s="59" t="s">
        <v>111</v>
      </c>
      <c r="B52" s="59"/>
      <c r="C52" s="16"/>
    </row>
    <row r="53" spans="1:3" ht="16" x14ac:dyDescent="0.2">
      <c r="A53" s="42" t="s">
        <v>99</v>
      </c>
      <c r="B53" s="23">
        <v>640</v>
      </c>
      <c r="C53" s="16"/>
    </row>
    <row r="54" spans="1:3" ht="16" x14ac:dyDescent="0.2">
      <c r="A54" s="42" t="s">
        <v>100</v>
      </c>
      <c r="B54" s="23">
        <v>4024</v>
      </c>
      <c r="C54" s="16"/>
    </row>
    <row r="55" spans="1:3" ht="16" x14ac:dyDescent="0.2">
      <c r="A55" s="42" t="s">
        <v>101</v>
      </c>
      <c r="B55" s="23">
        <v>114714</v>
      </c>
      <c r="C55" s="16"/>
    </row>
    <row r="56" spans="1:3" x14ac:dyDescent="0.2">
      <c r="A56" s="35" t="s">
        <v>6</v>
      </c>
      <c r="B56" s="15">
        <f>SUM(B53:B55)</f>
        <v>119378</v>
      </c>
      <c r="C56" s="16"/>
    </row>
    <row r="57" spans="1:3" x14ac:dyDescent="0.2">
      <c r="A57" s="1" t="s">
        <v>110</v>
      </c>
    </row>
  </sheetData>
  <sortState xmlns:xlrd2="http://schemas.microsoft.com/office/spreadsheetml/2017/richdata2" ref="A45:C46">
    <sortCondition descending="1" ref="B45"/>
  </sortState>
  <mergeCells count="1">
    <mergeCell ref="A52:B52"/>
  </mergeCells>
  <conditionalFormatting sqref="C2:C46">
    <cfRule type="dataBar" priority="56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{9A0E42BC-13D7-4990-B00B-65769E0EE14A}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0E42BC-13D7-4990-B00B-65769E0EE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B1:G15"/>
  <sheetViews>
    <sheetView showGridLines="0" zoomScaleNormal="100" workbookViewId="0">
      <selection activeCell="B13" sqref="B13"/>
    </sheetView>
  </sheetViews>
  <sheetFormatPr baseColWidth="10" defaultColWidth="10.83203125" defaultRowHeight="15" x14ac:dyDescent="0.2"/>
  <cols>
    <col min="1" max="1" width="8.1640625" style="16" customWidth="1"/>
    <col min="2" max="2" width="50.1640625" style="16" bestFit="1" customWidth="1"/>
    <col min="3" max="3" width="11.83203125" style="16" bestFit="1" customWidth="1"/>
    <col min="4" max="4" width="14.33203125" style="16" customWidth="1"/>
    <col min="5" max="16384" width="10.83203125" style="16"/>
  </cols>
  <sheetData>
    <row r="1" spans="2:7" ht="16" x14ac:dyDescent="0.2">
      <c r="B1" s="37" t="s">
        <v>121</v>
      </c>
      <c r="C1" s="37" t="s">
        <v>1</v>
      </c>
      <c r="D1" s="14" t="s">
        <v>8</v>
      </c>
    </row>
    <row r="2" spans="2:7" x14ac:dyDescent="0.2">
      <c r="B2" s="38" t="s">
        <v>122</v>
      </c>
      <c r="C2" s="38">
        <v>943</v>
      </c>
      <c r="D2" s="34">
        <f>(C2/$C$12)*100%</f>
        <v>0.19848452957272153</v>
      </c>
    </row>
    <row r="3" spans="2:7" x14ac:dyDescent="0.2">
      <c r="B3" s="38" t="s">
        <v>123</v>
      </c>
      <c r="C3" s="38">
        <v>56</v>
      </c>
      <c r="D3" s="34">
        <f>(C3/$C$12)*100%</f>
        <v>1.1786992212165859E-2</v>
      </c>
    </row>
    <row r="4" spans="2:7" x14ac:dyDescent="0.2">
      <c r="B4" s="38" t="s">
        <v>124</v>
      </c>
      <c r="C4" s="38">
        <v>839</v>
      </c>
      <c r="D4" s="34">
        <f>(C4/$C$12)*100%</f>
        <v>0.17659440117869923</v>
      </c>
    </row>
    <row r="5" spans="2:7" x14ac:dyDescent="0.2">
      <c r="B5" s="38" t="s">
        <v>129</v>
      </c>
      <c r="C5" s="38"/>
      <c r="D5" s="34"/>
    </row>
    <row r="6" spans="2:7" x14ac:dyDescent="0.2">
      <c r="B6" s="38" t="s">
        <v>125</v>
      </c>
      <c r="C6" s="38">
        <v>56</v>
      </c>
      <c r="D6" s="34">
        <f>(C6/$C$12)*100%</f>
        <v>1.1786992212165859E-2</v>
      </c>
    </row>
    <row r="7" spans="2:7" x14ac:dyDescent="0.2">
      <c r="B7" s="38" t="s">
        <v>108</v>
      </c>
      <c r="C7" s="38">
        <v>382</v>
      </c>
      <c r="D7" s="34">
        <f>(C7/$C$12)*100%</f>
        <v>8.0404125447274252E-2</v>
      </c>
    </row>
    <row r="8" spans="2:7" x14ac:dyDescent="0.2">
      <c r="B8" s="38" t="s">
        <v>126</v>
      </c>
      <c r="C8" s="38"/>
      <c r="D8" s="34"/>
    </row>
    <row r="9" spans="2:7" x14ac:dyDescent="0.2">
      <c r="B9" s="38" t="s">
        <v>127</v>
      </c>
      <c r="C9" s="38">
        <v>1959</v>
      </c>
      <c r="D9" s="34">
        <f>(C9/$C$12)*100%</f>
        <v>0.41233424542201641</v>
      </c>
    </row>
    <row r="10" spans="2:7" x14ac:dyDescent="0.2">
      <c r="B10" s="38" t="s">
        <v>109</v>
      </c>
      <c r="C10" s="38">
        <v>47</v>
      </c>
      <c r="D10" s="34">
        <f>(C10/$C$12)*100%</f>
        <v>9.8926541780677748E-3</v>
      </c>
    </row>
    <row r="11" spans="2:7" x14ac:dyDescent="0.2">
      <c r="B11" s="38" t="s">
        <v>128</v>
      </c>
      <c r="C11" s="38">
        <v>469</v>
      </c>
      <c r="D11" s="34">
        <f>(C11/$C$12)*100%</f>
        <v>9.8716059776889076E-2</v>
      </c>
    </row>
    <row r="12" spans="2:7" x14ac:dyDescent="0.2">
      <c r="B12" s="39" t="s">
        <v>6</v>
      </c>
      <c r="C12" s="39">
        <f>SUM(C2:C11)</f>
        <v>4751</v>
      </c>
      <c r="D12" s="26">
        <f>SUM(D2:D11)</f>
        <v>1</v>
      </c>
    </row>
    <row r="13" spans="2:7" x14ac:dyDescent="0.2">
      <c r="B13" s="1" t="s">
        <v>110</v>
      </c>
    </row>
    <row r="15" spans="2:7" x14ac:dyDescent="0.2">
      <c r="G15" s="10"/>
    </row>
  </sheetData>
  <conditionalFormatting sqref="D2:D11">
    <cfRule type="dataBar" priority="55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{B7BC9945-F590-4519-B49F-BDFA6B3A195C}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BC9945-F590-4519-B49F-BDFA6B3A19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F20"/>
  <sheetViews>
    <sheetView showGridLines="0" zoomScaleNormal="100" workbookViewId="0">
      <selection activeCell="C9" sqref="C9"/>
    </sheetView>
  </sheetViews>
  <sheetFormatPr baseColWidth="10" defaultColWidth="10.83203125" defaultRowHeight="15" x14ac:dyDescent="0.2"/>
  <cols>
    <col min="1" max="1" width="5" style="2" bestFit="1" customWidth="1"/>
    <col min="2" max="2" width="50.83203125" style="1" bestFit="1" customWidth="1"/>
    <col min="3" max="3" width="16.5" style="1" bestFit="1" customWidth="1"/>
    <col min="4" max="4" width="7.83203125" style="1" bestFit="1" customWidth="1"/>
    <col min="5" max="5" width="6.83203125" style="2" bestFit="1" customWidth="1"/>
    <col min="6" max="6" width="4" style="2" customWidth="1"/>
    <col min="7" max="7" width="5.33203125" style="1" customWidth="1"/>
    <col min="8" max="8" width="29.5" style="1" customWidth="1"/>
    <col min="9" max="16384" width="10.83203125" style="1"/>
  </cols>
  <sheetData>
    <row r="1" spans="1:6" ht="32" x14ac:dyDescent="0.2">
      <c r="A1" s="14" t="s">
        <v>102</v>
      </c>
      <c r="B1" s="14" t="s">
        <v>103</v>
      </c>
      <c r="C1" s="14" t="s">
        <v>104</v>
      </c>
      <c r="D1" s="14" t="s">
        <v>105</v>
      </c>
      <c r="E1" s="14" t="s">
        <v>106</v>
      </c>
      <c r="F1" s="1"/>
    </row>
    <row r="2" spans="1:6" x14ac:dyDescent="0.2">
      <c r="A2" s="25">
        <v>1</v>
      </c>
      <c r="B2" s="54" t="s">
        <v>60</v>
      </c>
      <c r="C2" s="44">
        <v>11130</v>
      </c>
      <c r="D2" s="25">
        <v>1</v>
      </c>
      <c r="E2" s="25">
        <v>3</v>
      </c>
    </row>
    <row r="3" spans="1:6" x14ac:dyDescent="0.2">
      <c r="A3" s="25">
        <v>2</v>
      </c>
      <c r="B3" s="54" t="s">
        <v>61</v>
      </c>
      <c r="C3" s="44">
        <v>7053</v>
      </c>
      <c r="D3" s="25">
        <v>1</v>
      </c>
      <c r="E3" s="25">
        <v>5</v>
      </c>
    </row>
    <row r="4" spans="1:6" x14ac:dyDescent="0.2">
      <c r="A4" s="25">
        <v>3</v>
      </c>
      <c r="B4" s="54" t="s">
        <v>62</v>
      </c>
      <c r="C4" s="44">
        <v>5088</v>
      </c>
      <c r="D4" s="25">
        <v>1</v>
      </c>
      <c r="E4" s="25">
        <v>5</v>
      </c>
    </row>
    <row r="5" spans="1:6" x14ac:dyDescent="0.2">
      <c r="A5" s="25">
        <v>4</v>
      </c>
      <c r="B5" s="54" t="s">
        <v>64</v>
      </c>
      <c r="C5" s="44">
        <v>4244</v>
      </c>
      <c r="D5" s="25">
        <v>1</v>
      </c>
      <c r="E5" s="25">
        <v>3</v>
      </c>
    </row>
    <row r="6" spans="1:6" x14ac:dyDescent="0.2">
      <c r="A6" s="25">
        <v>5</v>
      </c>
      <c r="B6" s="56" t="s">
        <v>65</v>
      </c>
      <c r="C6" s="44">
        <v>4861</v>
      </c>
      <c r="D6" s="25">
        <v>1</v>
      </c>
      <c r="E6" s="25">
        <v>5</v>
      </c>
    </row>
    <row r="7" spans="1:6" x14ac:dyDescent="0.2">
      <c r="A7" s="25">
        <v>6</v>
      </c>
      <c r="B7" s="56" t="s">
        <v>66</v>
      </c>
      <c r="C7" s="44">
        <v>3820</v>
      </c>
      <c r="D7" s="25">
        <v>1</v>
      </c>
      <c r="E7" s="25">
        <v>5</v>
      </c>
    </row>
    <row r="8" spans="1:6" x14ac:dyDescent="0.2">
      <c r="A8" s="25">
        <v>7</v>
      </c>
      <c r="B8" s="56" t="s">
        <v>68</v>
      </c>
      <c r="C8" s="44">
        <v>3730</v>
      </c>
      <c r="D8" s="25">
        <v>1</v>
      </c>
      <c r="E8" s="25">
        <v>3</v>
      </c>
    </row>
    <row r="9" spans="1:6" x14ac:dyDescent="0.2">
      <c r="A9" s="25">
        <v>8</v>
      </c>
      <c r="B9" s="56" t="s">
        <v>69</v>
      </c>
      <c r="C9" s="44">
        <v>3787</v>
      </c>
      <c r="D9" s="25">
        <v>1</v>
      </c>
      <c r="E9" s="25">
        <v>3</v>
      </c>
    </row>
    <row r="10" spans="1:6" x14ac:dyDescent="0.2">
      <c r="A10" s="25">
        <v>9</v>
      </c>
      <c r="B10" s="55" t="s">
        <v>72</v>
      </c>
      <c r="C10" s="45">
        <v>2942</v>
      </c>
      <c r="D10" s="36">
        <v>1</v>
      </c>
      <c r="E10" s="36">
        <v>5</v>
      </c>
    </row>
    <row r="11" spans="1:6" x14ac:dyDescent="0.2">
      <c r="A11" s="25">
        <v>10</v>
      </c>
      <c r="B11" s="55" t="s">
        <v>75</v>
      </c>
      <c r="C11" s="45">
        <v>2197</v>
      </c>
      <c r="D11" s="36">
        <v>1</v>
      </c>
      <c r="E11" s="36">
        <v>5</v>
      </c>
    </row>
    <row r="12" spans="1:6" x14ac:dyDescent="0.2">
      <c r="A12" s="25">
        <v>11</v>
      </c>
      <c r="B12" s="55" t="s">
        <v>76</v>
      </c>
      <c r="C12" s="45">
        <v>2222</v>
      </c>
      <c r="D12" s="25">
        <v>1</v>
      </c>
      <c r="E12" s="25">
        <v>3</v>
      </c>
    </row>
    <row r="13" spans="1:6" x14ac:dyDescent="0.2">
      <c r="A13" s="25">
        <v>12</v>
      </c>
      <c r="B13" s="55" t="s">
        <v>70</v>
      </c>
      <c r="C13" s="51">
        <v>3013</v>
      </c>
      <c r="D13" s="52">
        <v>1</v>
      </c>
      <c r="E13" s="52">
        <v>3</v>
      </c>
    </row>
    <row r="14" spans="1:6" x14ac:dyDescent="0.2">
      <c r="A14" s="25">
        <v>13</v>
      </c>
      <c r="B14" s="55" t="s">
        <v>133</v>
      </c>
      <c r="C14" s="51">
        <v>1072</v>
      </c>
      <c r="D14" s="52">
        <v>1</v>
      </c>
      <c r="E14" s="52">
        <v>3</v>
      </c>
    </row>
    <row r="15" spans="1:6" x14ac:dyDescent="0.2">
      <c r="A15" s="25">
        <v>14</v>
      </c>
      <c r="B15" s="55" t="s">
        <v>132</v>
      </c>
      <c r="C15" s="51">
        <v>12575</v>
      </c>
      <c r="D15" s="52">
        <v>1</v>
      </c>
      <c r="E15" s="52">
        <v>5</v>
      </c>
    </row>
    <row r="16" spans="1:6" x14ac:dyDescent="0.2">
      <c r="A16" s="25">
        <v>15</v>
      </c>
      <c r="B16" s="55" t="s">
        <v>71</v>
      </c>
      <c r="C16" s="51">
        <v>3330</v>
      </c>
      <c r="D16" s="52">
        <v>1</v>
      </c>
      <c r="E16" s="52">
        <v>3</v>
      </c>
    </row>
    <row r="17" spans="1:6" x14ac:dyDescent="0.2">
      <c r="A17" s="25">
        <v>16</v>
      </c>
      <c r="B17" s="55" t="s">
        <v>74</v>
      </c>
      <c r="C17" s="51">
        <v>2020</v>
      </c>
      <c r="D17" s="53">
        <v>1</v>
      </c>
      <c r="E17" s="53">
        <v>3</v>
      </c>
    </row>
    <row r="18" spans="1:6" x14ac:dyDescent="0.2">
      <c r="A18" s="1"/>
      <c r="B18" s="39" t="s">
        <v>107</v>
      </c>
      <c r="C18" s="15">
        <f>SUM(C2:C17)</f>
        <v>73084</v>
      </c>
      <c r="E18" s="1"/>
      <c r="F18" s="1"/>
    </row>
    <row r="20" spans="1:6" x14ac:dyDescent="0.2">
      <c r="A20" s="1" t="s">
        <v>110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2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1DD06291-4C63-432A-9736-648492C53FD0}"/>
</file>

<file path=customXml/itemProps5.xml><?xml version="1.0" encoding="utf-8"?>
<ds:datastoreItem xmlns:ds="http://schemas.openxmlformats.org/officeDocument/2006/customXml" ds:itemID="{2A279C43-7150-4D9C-ADCE-BFA33DFADA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Nivel</vt:lpstr>
      <vt:lpstr>División</vt:lpstr>
      <vt:lpstr>Género</vt:lpstr>
      <vt:lpstr>Edad</vt:lpstr>
      <vt:lpstr>Estado</vt:lpstr>
      <vt:lpstr>Lengua Indígena</vt:lpstr>
      <vt:lpstr>Programa Educativo</vt:lpstr>
      <vt:lpstr>Discapacidad</vt:lpstr>
      <vt:lpstr>CIEES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2024-06-13T20:13:46Z</dcterms:modified>
  <cp:category/>
  <cp:contentStatus/>
</cp:coreProperties>
</file>