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dmex.sharepoint.com/sites/JurdicoCPEyEU-Transparencia/Shared Documents/Transparencia/4. Politica de Transparencia 2023/Datos abiertos_2024/Anexo 3/"/>
    </mc:Choice>
  </mc:AlternateContent>
  <xr:revisionPtr revIDLastSave="0" documentId="13_ncr:1_{51FEBC45-9F28-094A-A07E-D09031ABEFDD}" xr6:coauthVersionLast="47" xr6:coauthVersionMax="47" xr10:uidLastSave="{00000000-0000-0000-0000-000000000000}"/>
  <bookViews>
    <workbookView xWindow="28035" yWindow="1320" windowWidth="21600" windowHeight="11385" tabRatio="800" activeTab="8" xr2:uid="{00000000-000D-0000-FFFF-FFFF00000000}"/>
  </bookViews>
  <sheets>
    <sheet name="Nivel" sheetId="19" r:id="rId1"/>
    <sheet name="División" sheetId="20" r:id="rId2"/>
    <sheet name="Sexo" sheetId="11" r:id="rId3"/>
    <sheet name="Edad" sheetId="26" r:id="rId4"/>
    <sheet name="Estado" sheetId="21" r:id="rId5"/>
    <sheet name="Lengua Indígena" sheetId="13" r:id="rId6"/>
    <sheet name="Programa Educativo" sheetId="18" r:id="rId7"/>
    <sheet name="Discapacidad" sheetId="17" r:id="rId8"/>
    <sheet name="CIEES" sheetId="25" r:id="rId9"/>
  </sheets>
  <externalReferences>
    <externalReference r:id="rId10"/>
  </externalReferences>
  <definedNames>
    <definedName name="_xlnm._FilterDatabase" localSheetId="7" hidden="1">Discapacidad!#REF!</definedName>
    <definedName name="_xlnm._FilterDatabase" localSheetId="4" hidden="1">Estado!$A$1:$D$1</definedName>
    <definedName name="_xlnm._FilterDatabase" localSheetId="6" hidden="1">'Programa Educativo'!$A$1:$C$48</definedName>
    <definedName name="_xlcn.WorksheetConnection_mexicanosenelextranjeroB2C9" hidden="1">[1]País!$B$2:$C$9</definedName>
    <definedName name="lengua_Indigena" localSheetId="5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3" l="1"/>
  <c r="C5" i="13" s="1"/>
  <c r="C4" i="13" l="1"/>
  <c r="C6" i="13" s="1"/>
  <c r="B18" i="26" l="1"/>
  <c r="C11" i="26" s="1"/>
  <c r="C9" i="26"/>
  <c r="C8" i="26"/>
  <c r="C4" i="26"/>
  <c r="C3" i="26"/>
  <c r="C2" i="26"/>
  <c r="C10" i="26" l="1"/>
  <c r="C12" i="26"/>
  <c r="C13" i="26"/>
  <c r="C16" i="26"/>
  <c r="C17" i="26"/>
  <c r="C6" i="26"/>
  <c r="C14" i="26"/>
  <c r="C5" i="26"/>
  <c r="C18" i="26" s="1"/>
  <c r="C7" i="26"/>
  <c r="C15" i="26"/>
  <c r="C15" i="25" l="1"/>
  <c r="B10" i="17"/>
  <c r="C7" i="17" s="1"/>
  <c r="B35" i="21"/>
  <c r="C16" i="21" s="1"/>
  <c r="C6" i="17" l="1"/>
  <c r="C5" i="17"/>
  <c r="C4" i="17"/>
  <c r="C9" i="17"/>
  <c r="C3" i="17"/>
  <c r="C8" i="17"/>
  <c r="C4" i="21"/>
  <c r="C5" i="21"/>
  <c r="C6" i="21"/>
  <c r="C11" i="21"/>
  <c r="C12" i="21"/>
  <c r="C3" i="21"/>
  <c r="C14" i="21"/>
  <c r="C2" i="21"/>
  <c r="C13" i="21"/>
  <c r="C7" i="21"/>
  <c r="C17" i="21"/>
  <c r="C8" i="21"/>
  <c r="C25" i="21"/>
  <c r="C9" i="21"/>
  <c r="C26" i="21"/>
  <c r="C18" i="21"/>
  <c r="C27" i="21"/>
  <c r="C19" i="21"/>
  <c r="C28" i="21"/>
  <c r="C20" i="21"/>
  <c r="C29" i="21"/>
  <c r="C22" i="21"/>
  <c r="C30" i="21"/>
  <c r="C23" i="21"/>
  <c r="C31" i="21"/>
  <c r="C15" i="21"/>
  <c r="C24" i="21"/>
  <c r="C10" i="21"/>
  <c r="C34" i="21"/>
  <c r="C21" i="21"/>
  <c r="C32" i="21"/>
  <c r="C33" i="21"/>
  <c r="C35" i="21" l="1"/>
  <c r="F11" i="11"/>
  <c r="F12" i="11"/>
  <c r="F13" i="11"/>
  <c r="B56" i="18" l="1"/>
  <c r="B47" i="18"/>
  <c r="C43" i="18" l="1"/>
  <c r="C37" i="18"/>
  <c r="C31" i="18"/>
  <c r="C25" i="18"/>
  <c r="C19" i="18"/>
  <c r="C13" i="18"/>
  <c r="C7" i="18"/>
  <c r="C32" i="18"/>
  <c r="C42" i="18"/>
  <c r="C36" i="18"/>
  <c r="C30" i="18"/>
  <c r="C24" i="18"/>
  <c r="C18" i="18"/>
  <c r="C12" i="18"/>
  <c r="C6" i="18"/>
  <c r="C26" i="18"/>
  <c r="C41" i="18"/>
  <c r="C35" i="18"/>
  <c r="C29" i="18"/>
  <c r="C23" i="18"/>
  <c r="C17" i="18"/>
  <c r="C11" i="18"/>
  <c r="C5" i="18"/>
  <c r="C20" i="18"/>
  <c r="C2" i="18"/>
  <c r="C46" i="18"/>
  <c r="C40" i="18"/>
  <c r="C34" i="18"/>
  <c r="C28" i="18"/>
  <c r="C22" i="18"/>
  <c r="C16" i="18"/>
  <c r="C10" i="18"/>
  <c r="C4" i="18"/>
  <c r="C14" i="18"/>
  <c r="C8" i="18"/>
  <c r="C45" i="18"/>
  <c r="C39" i="18"/>
  <c r="C33" i="18"/>
  <c r="C27" i="18"/>
  <c r="C21" i="18"/>
  <c r="C15" i="18"/>
  <c r="C9" i="18"/>
  <c r="C3" i="18"/>
  <c r="C38" i="18"/>
  <c r="C44" i="18"/>
  <c r="F10" i="11"/>
  <c r="B5" i="11"/>
  <c r="B6" i="20"/>
  <c r="B6" i="19"/>
  <c r="C47" i="18" l="1"/>
  <c r="C5" i="20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  <c r="C2" i="17"/>
  <c r="C10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"/>
        </x15:connection>
      </ext>
    </extLst>
  </connection>
</connections>
</file>

<file path=xl/sharedStrings.xml><?xml version="1.0" encoding="utf-8"?>
<sst xmlns="http://schemas.openxmlformats.org/spreadsheetml/2006/main" count="178" uniqueCount="128">
  <si>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</si>
  <si>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</si>
  <si>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</si>
  <si>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</si>
  <si>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</si>
  <si>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</si>
  <si>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</si>
  <si>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Fuente: Sistema de Estadística 911, SEP.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</si>
  <si>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</si>
  <si>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</si>
  <si>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</si>
  <si>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</si>
  <si>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</si>
  <si>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</si>
  <si>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</si>
  <si>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</si>
  <si>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</si>
  <si>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</si>
  <si>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</si>
  <si>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</si>
  <si>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Menos de 18</t>
  </si>
  <si>
    <t>30 a 34</t>
  </si>
  <si>
    <t>35 a 39</t>
  </si>
  <si>
    <t>Más de 39</t>
  </si>
  <si>
    <t>Estado</t>
  </si>
  <si>
    <t>Ciudad de México</t>
  </si>
  <si>
    <t>Estado de México</t>
  </si>
  <si>
    <t>Jalisco</t>
  </si>
  <si>
    <t>Puebla</t>
  </si>
  <si>
    <t>Veracruz</t>
  </si>
  <si>
    <t>Hidalgo</t>
  </si>
  <si>
    <t>Querétaro</t>
  </si>
  <si>
    <t>Guanajuato</t>
  </si>
  <si>
    <t>Baja California</t>
  </si>
  <si>
    <t>Michoacán de Ocampo</t>
  </si>
  <si>
    <t>Morelos</t>
  </si>
  <si>
    <t>Yucatán</t>
  </si>
  <si>
    <t>Chihuahua</t>
  </si>
  <si>
    <t>Oaxaca</t>
  </si>
  <si>
    <t>Nuevo León</t>
  </si>
  <si>
    <t>Quintana Roo</t>
  </si>
  <si>
    <t>Guerrero</t>
  </si>
  <si>
    <t>Tabasco</t>
  </si>
  <si>
    <t>Aguascalientes</t>
  </si>
  <si>
    <t>San Luis Potosí</t>
  </si>
  <si>
    <t>Chiapas</t>
  </si>
  <si>
    <t>Sonora</t>
  </si>
  <si>
    <t>Coahuila</t>
  </si>
  <si>
    <t>Tamaulipas</t>
  </si>
  <si>
    <t>Durango</t>
  </si>
  <si>
    <t>Sinaloa</t>
  </si>
  <si>
    <t>Tlaxcala</t>
  </si>
  <si>
    <t>Campeche</t>
  </si>
  <si>
    <t>Fuera del País</t>
  </si>
  <si>
    <t>Baja California Sur</t>
  </si>
  <si>
    <t>Colima</t>
  </si>
  <si>
    <t>Zacatecas</t>
  </si>
  <si>
    <t>Nayarit</t>
  </si>
  <si>
    <t>Distribución de matrícula hablante de una lengua indígena nacional</t>
  </si>
  <si>
    <t>Lengua indígena</t>
  </si>
  <si>
    <t>Hombres</t>
  </si>
  <si>
    <t xml:space="preserve">Mujeres </t>
  </si>
  <si>
    <t>TOTAL</t>
  </si>
  <si>
    <t>Programa Educativo</t>
  </si>
  <si>
    <t>Lic. en Gestión y Administración de PyME</t>
  </si>
  <si>
    <t>Lic. en Nutrición Aplicada</t>
  </si>
  <si>
    <t>Ing. en Desarrollo de Software</t>
  </si>
  <si>
    <t>Lic. en Derecho</t>
  </si>
  <si>
    <t>Lic. en Contaduría y Finanzas Públicas</t>
  </si>
  <si>
    <t>Lic. en Mercadotecnia Internacional</t>
  </si>
  <si>
    <t>Lic. en Administración de Empresas Turísticas</t>
  </si>
  <si>
    <t>Ing. en Logística y Transporte</t>
  </si>
  <si>
    <t>Ing. en Biotecnología</t>
  </si>
  <si>
    <t>Lic. en Matemáticas</t>
  </si>
  <si>
    <t>Lic. en Seguridad Pública</t>
  </si>
  <si>
    <t>Ing. en Energías Renovables</t>
  </si>
  <si>
    <t>Ing. en Telemática</t>
  </si>
  <si>
    <t>Lic. en Gerencia de Servicios de Salud</t>
  </si>
  <si>
    <t>Lic. en Políticas y Proyectos Sociales</t>
  </si>
  <si>
    <t>Lic. en Administración y Gestión Pública</t>
  </si>
  <si>
    <t>Ing. en Gestión Industrial</t>
  </si>
  <si>
    <t>Lic. en Enseñanza de las Matemáticas</t>
  </si>
  <si>
    <t>Lic. en Desarrollo Comunitario</t>
  </si>
  <si>
    <t>Lic. en Promoción y Educación para la Salud</t>
  </si>
  <si>
    <t>Ing. en Tecnología Ambiental</t>
  </si>
  <si>
    <t>M. en Seguridad Alimentaria</t>
  </si>
  <si>
    <t>TSU en Urgencias Médicas</t>
  </si>
  <si>
    <t>TSU en Desarrollo de Software</t>
  </si>
  <si>
    <t>TSU en Gestión y Administración de PyME</t>
  </si>
  <si>
    <t>TSU en Administración de Empresas Turísticas</t>
  </si>
  <si>
    <t>M. Enseñanza de la Historia de México</t>
  </si>
  <si>
    <t>TSU en Mercadotecnia Internacional</t>
  </si>
  <si>
    <t>Lic. en Seguridad Alimentaria</t>
  </si>
  <si>
    <t>TSU en Gestión en Alimentación y Nutrición</t>
  </si>
  <si>
    <t>TSU en Logística y Transporte</t>
  </si>
  <si>
    <t>Esp. en Enseñanza de la Historia de México</t>
  </si>
  <si>
    <t>Lic. en Gestión Territorial</t>
  </si>
  <si>
    <t>TSU en Seguridad Pública</t>
  </si>
  <si>
    <t>TSU en Telemática</t>
  </si>
  <si>
    <t>TSU en Biotecnología</t>
  </si>
  <si>
    <t>TSU en Energías Renovables</t>
  </si>
  <si>
    <t>TSU en Matemáticas</t>
  </si>
  <si>
    <t>TSU en Desarrollo Comunitario</t>
  </si>
  <si>
    <t>TSU en Gestión de Servicios de Salud</t>
  </si>
  <si>
    <t>TSU en Tecnología Ambiental</t>
  </si>
  <si>
    <t>TSU en Proyectos Sociales</t>
  </si>
  <si>
    <t>TSU en Gestión Industrial</t>
  </si>
  <si>
    <t>TSU en Promoción de la Salud</t>
  </si>
  <si>
    <t>TSU en Promotoría Comunitaria</t>
  </si>
  <si>
    <t>Matricula 2021-2</t>
  </si>
  <si>
    <t>Posgrado</t>
  </si>
  <si>
    <t>TSU</t>
  </si>
  <si>
    <t>Licenciatura e Ingeniería</t>
  </si>
  <si>
    <t>Discapacidad</t>
  </si>
  <si>
    <t>Discapacidad física/motriz</t>
  </si>
  <si>
    <t>Baja visión</t>
  </si>
  <si>
    <t>Discapacidad múltiple</t>
  </si>
  <si>
    <t>Discapacidad psicosocial</t>
  </si>
  <si>
    <t>Hipoacusia</t>
  </si>
  <si>
    <t xml:space="preserve">Discapacidad intelectual </t>
  </si>
  <si>
    <t>Ceguera</t>
  </si>
  <si>
    <t>Sordera</t>
  </si>
  <si>
    <t>No.</t>
  </si>
  <si>
    <t>Programa Educativo Nivel Licenciatura</t>
  </si>
  <si>
    <t>Matrícula_Lic</t>
  </si>
  <si>
    <t>Nivel CIEES</t>
  </si>
  <si>
    <t>Años</t>
  </si>
  <si>
    <t>TSU. Urgencias Médicas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</si>
</sst>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  <font>
      <sz val="11"/>
      <color rgb="FF000000"/>
      <name val="Montserrat Regular"/>
    </font>
    <font>
      <sz val="1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3" fontId="5" fillId="0" borderId="8" xfId="0" applyNumberFormat="1" applyFont="1" applyBorder="1"/>
    <xf numFmtId="3" fontId="5" fillId="0" borderId="10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7" fillId="0" borderId="3" xfId="0" applyFont="1" applyBorder="1"/>
    <xf numFmtId="0" fontId="5" fillId="0" borderId="0" xfId="0" applyFont="1"/>
    <xf numFmtId="0" fontId="8" fillId="0" borderId="8" xfId="0" applyFont="1" applyBorder="1" applyAlignment="1">
      <alignment horizontal="center"/>
    </xf>
    <xf numFmtId="0" fontId="8" fillId="0" borderId="10" xfId="0" applyFont="1" applyBorder="1"/>
    <xf numFmtId="3" fontId="8" fillId="0" borderId="10" xfId="0" applyNumberFormat="1" applyFont="1" applyBorder="1"/>
    <xf numFmtId="0" fontId="8" fillId="0" borderId="10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2" fillId="3" borderId="0" xfId="0" applyFont="1" applyFill="1"/>
    <xf numFmtId="0" fontId="5" fillId="0" borderId="0" xfId="0" applyFont="1" applyAlignment="1">
      <alignment vertical="center"/>
    </xf>
    <xf numFmtId="0" fontId="6" fillId="5" borderId="10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&#237;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D7"/>
  <sheetViews>
    <sheetView showGridLines="0" zoomScaleNormal="100" workbookViewId="0">
      <selection activeCell="C20" sqref="C20"/>
    </sheetView>
  </sheetViews>
  <sheetFormatPr baseColWidth="10" defaultColWidth="10.85546875" defaultRowHeight="18" x14ac:dyDescent="0.25"/>
  <cols>
    <col min="1" max="1" width="33.42578125" style="15" bestFit="1" customWidth="1"/>
    <col min="2" max="2" width="11.85546875" style="15" bestFit="1" customWidth="1"/>
    <col min="3" max="16384" width="10.85546875" style="15"/>
  </cols>
  <sheetData>
    <row r="1" spans="1:4" x14ac:dyDescent="0.25">
      <c r="A1" s="13" t="s">
        <v>0</v>
      </c>
      <c r="B1" s="13" t="s">
        <v>1</v>
      </c>
    </row>
    <row r="2" spans="1:4" x14ac:dyDescent="0.25">
      <c r="A2" s="16" t="s">
        <v>2</v>
      </c>
      <c r="B2" s="22">
        <v>105076</v>
      </c>
    </row>
    <row r="3" spans="1:4" x14ac:dyDescent="0.25">
      <c r="A3" s="16" t="s">
        <v>3</v>
      </c>
      <c r="B3" s="22">
        <v>4386</v>
      </c>
      <c r="D3"/>
    </row>
    <row r="4" spans="1:4" x14ac:dyDescent="0.25">
      <c r="A4" s="16" t="s">
        <v>4</v>
      </c>
      <c r="B4" s="22">
        <v>230</v>
      </c>
      <c r="D4"/>
    </row>
    <row r="5" spans="1:4" x14ac:dyDescent="0.25">
      <c r="A5" s="16" t="s">
        <v>5</v>
      </c>
      <c r="B5" s="22">
        <v>958</v>
      </c>
      <c r="D5"/>
    </row>
    <row r="6" spans="1:4" x14ac:dyDescent="0.25">
      <c r="A6" s="37" t="s">
        <v>6</v>
      </c>
      <c r="B6" s="14">
        <f>SUM(B2:B5)</f>
        <v>110650</v>
      </c>
    </row>
    <row r="7" spans="1:4" x14ac:dyDescent="0.35">
      <c r="A7" s="50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/>
  </sheetViews>
  <sheetFormatPr baseColWidth="10" defaultColWidth="10.85546875" defaultRowHeight="18" x14ac:dyDescent="0.25"/>
  <cols>
    <col min="1" max="1" width="16.42578125" style="15" customWidth="1"/>
    <col min="2" max="2" width="12.42578125" style="15" customWidth="1"/>
    <col min="3" max="3" width="12.140625" style="15" customWidth="1"/>
    <col min="4" max="16384" width="10.85546875" style="15"/>
  </cols>
  <sheetData>
    <row r="1" spans="1:3" x14ac:dyDescent="0.25">
      <c r="A1" s="8" t="s">
        <v>8</v>
      </c>
      <c r="B1" s="8" t="s">
        <v>1</v>
      </c>
      <c r="C1" s="8" t="s">
        <v>9</v>
      </c>
    </row>
    <row r="2" spans="1:3" ht="16.5" customHeight="1" x14ac:dyDescent="0.25">
      <c r="A2" s="17" t="s">
        <v>10</v>
      </c>
      <c r="B2" s="22">
        <v>54641</v>
      </c>
      <c r="C2" s="18">
        <f>(B2/$B$6)*100%</f>
        <v>0.49381834613646636</v>
      </c>
    </row>
    <row r="3" spans="1:3" x14ac:dyDescent="0.25">
      <c r="A3" s="17" t="s">
        <v>11</v>
      </c>
      <c r="B3" s="22">
        <v>27275</v>
      </c>
      <c r="C3" s="18">
        <f t="shared" ref="C3:C5" si="0">(B3/$B$6)*100%</f>
        <v>0.2464979665612291</v>
      </c>
    </row>
    <row r="4" spans="1:3" x14ac:dyDescent="0.25">
      <c r="A4" s="17" t="s">
        <v>12</v>
      </c>
      <c r="B4" s="22">
        <v>27546</v>
      </c>
      <c r="C4" s="18">
        <f t="shared" si="0"/>
        <v>0.24894713059195661</v>
      </c>
    </row>
    <row r="5" spans="1:3" x14ac:dyDescent="0.25">
      <c r="A5" s="17" t="s">
        <v>13</v>
      </c>
      <c r="B5" s="22">
        <v>1188</v>
      </c>
      <c r="C5" s="18">
        <f t="shared" si="0"/>
        <v>1.0736556710347943E-2</v>
      </c>
    </row>
    <row r="6" spans="1:3" ht="16.5" customHeight="1" x14ac:dyDescent="0.25">
      <c r="A6" s="38" t="s">
        <v>6</v>
      </c>
      <c r="B6" s="12">
        <f>SUM(B2:B5)</f>
        <v>110650</v>
      </c>
      <c r="C6" s="6">
        <f>SUM(C2:C5)</f>
        <v>1</v>
      </c>
    </row>
    <row r="7" spans="1:3" x14ac:dyDescent="0.35">
      <c r="A7" s="50" t="s">
        <v>7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16"/>
  <sheetViews>
    <sheetView showGridLines="0" zoomScaleNormal="100" workbookViewId="0">
      <selection activeCell="G23" sqref="G23"/>
    </sheetView>
  </sheetViews>
  <sheetFormatPr baseColWidth="10" defaultColWidth="10.85546875" defaultRowHeight="18" x14ac:dyDescent="0.25"/>
  <cols>
    <col min="1" max="1" width="33.85546875" style="15" customWidth="1"/>
    <col min="2" max="2" width="11" style="15" bestFit="1" customWidth="1"/>
    <col min="3" max="3" width="14.7109375" style="15" bestFit="1" customWidth="1"/>
    <col min="4" max="4" width="8.42578125" style="15" bestFit="1" customWidth="1"/>
    <col min="5" max="5" width="16.42578125" style="15" customWidth="1"/>
    <col min="6" max="16384" width="10.85546875" style="15"/>
  </cols>
  <sheetData>
    <row r="2" spans="1:6" x14ac:dyDescent="0.25">
      <c r="A2" s="20" t="s">
        <v>14</v>
      </c>
      <c r="B2" s="20" t="s">
        <v>1</v>
      </c>
      <c r="C2" s="20" t="s">
        <v>9</v>
      </c>
    </row>
    <row r="3" spans="1:6" x14ac:dyDescent="0.25">
      <c r="A3" s="21" t="s">
        <v>15</v>
      </c>
      <c r="B3" s="46">
        <v>53086</v>
      </c>
      <c r="C3" s="23">
        <f>(B3/B5)*100%</f>
        <v>0.47976502485314054</v>
      </c>
    </row>
    <row r="4" spans="1:6" x14ac:dyDescent="0.25">
      <c r="A4" s="21" t="s">
        <v>16</v>
      </c>
      <c r="B4" s="46">
        <v>57564</v>
      </c>
      <c r="C4" s="23">
        <f>(B4/B5)*100%</f>
        <v>0.52023497514685946</v>
      </c>
    </row>
    <row r="5" spans="1:6" x14ac:dyDescent="0.25">
      <c r="A5" s="37" t="s">
        <v>6</v>
      </c>
      <c r="B5" s="14">
        <f>SUM(B3:B4)</f>
        <v>110650</v>
      </c>
      <c r="C5" s="25">
        <f>SUM(C3:C4)</f>
        <v>1</v>
      </c>
    </row>
    <row r="9" spans="1:6" x14ac:dyDescent="0.25">
      <c r="A9" s="20" t="s">
        <v>0</v>
      </c>
      <c r="B9" s="20" t="s">
        <v>15</v>
      </c>
      <c r="C9" s="20" t="s">
        <v>17</v>
      </c>
      <c r="D9" s="20" t="s">
        <v>16</v>
      </c>
      <c r="E9" s="20" t="s">
        <v>18</v>
      </c>
      <c r="F9" s="37" t="s">
        <v>6</v>
      </c>
    </row>
    <row r="10" spans="1:6" x14ac:dyDescent="0.25">
      <c r="A10" s="21" t="s">
        <v>2</v>
      </c>
      <c r="B10" s="22">
        <v>50187</v>
      </c>
      <c r="C10" s="23">
        <f>(B10/F14)*100%</f>
        <v>0.45356529597830997</v>
      </c>
      <c r="D10" s="22">
        <v>54889</v>
      </c>
      <c r="E10" s="23">
        <f>(D10/F14)*100%</f>
        <v>0.49605964753727971</v>
      </c>
      <c r="F10" s="22">
        <f>B10+D10</f>
        <v>105076</v>
      </c>
    </row>
    <row r="11" spans="1:6" x14ac:dyDescent="0.25">
      <c r="A11" s="21" t="s">
        <v>3</v>
      </c>
      <c r="B11" s="22">
        <v>2352</v>
      </c>
      <c r="C11" s="23">
        <f>(B11/F14)*100%</f>
        <v>2.1256213285133302E-2</v>
      </c>
      <c r="D11" s="22">
        <v>2034</v>
      </c>
      <c r="E11" s="23">
        <f>(D11/F14)*100%</f>
        <v>1.8382286488929055E-2</v>
      </c>
      <c r="F11" s="22">
        <f t="shared" ref="F11:F13" si="0">B11+D11</f>
        <v>4386</v>
      </c>
    </row>
    <row r="12" spans="1:6" x14ac:dyDescent="0.25">
      <c r="A12" s="21" t="s">
        <v>4</v>
      </c>
      <c r="B12" s="22">
        <v>99</v>
      </c>
      <c r="C12" s="23">
        <f>(B12/F14)*100%</f>
        <v>8.9471305919566204E-4</v>
      </c>
      <c r="D12" s="22">
        <v>131</v>
      </c>
      <c r="E12" s="23">
        <f>(D12/F14)*100%</f>
        <v>1.183913239945775E-3</v>
      </c>
      <c r="F12" s="22">
        <f t="shared" si="0"/>
        <v>230</v>
      </c>
    </row>
    <row r="13" spans="1:6" x14ac:dyDescent="0.25">
      <c r="A13" s="21" t="s">
        <v>5</v>
      </c>
      <c r="B13" s="22">
        <v>448</v>
      </c>
      <c r="C13" s="23">
        <f>(B13/F14)*100%</f>
        <v>4.0488025305015817E-3</v>
      </c>
      <c r="D13" s="22">
        <v>510</v>
      </c>
      <c r="E13" s="23">
        <f>(D13/F14)*100%</f>
        <v>4.6091278807049258E-3</v>
      </c>
      <c r="F13" s="22">
        <f t="shared" si="0"/>
        <v>958</v>
      </c>
    </row>
    <row r="14" spans="1:6" x14ac:dyDescent="0.25">
      <c r="A14" s="63" t="s">
        <v>6</v>
      </c>
      <c r="B14" s="63"/>
      <c r="C14" s="63"/>
      <c r="D14" s="63"/>
      <c r="E14" s="63"/>
      <c r="F14" s="14">
        <f>SUM(F10:F13)</f>
        <v>110650</v>
      </c>
    </row>
    <row r="16" spans="1:6" x14ac:dyDescent="0.35">
      <c r="A16" s="50" t="s">
        <v>7</v>
      </c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578A-E23F-4541-888B-31A68ED783E7}">
  <dimension ref="A1:H19"/>
  <sheetViews>
    <sheetView workbookViewId="0"/>
  </sheetViews>
  <sheetFormatPr baseColWidth="10" defaultColWidth="11.42578125" defaultRowHeight="18" x14ac:dyDescent="0.25"/>
  <cols>
    <col min="1" max="3" width="15.42578125" style="15" customWidth="1"/>
    <col min="4" max="16384" width="11.42578125" style="15"/>
  </cols>
  <sheetData>
    <row r="1" spans="1:8" x14ac:dyDescent="0.25">
      <c r="A1" s="20" t="s">
        <v>19</v>
      </c>
      <c r="B1" s="20" t="s">
        <v>1</v>
      </c>
      <c r="C1" s="20" t="s">
        <v>9</v>
      </c>
      <c r="G1"/>
    </row>
    <row r="2" spans="1:8" x14ac:dyDescent="0.25">
      <c r="A2" s="26" t="s">
        <v>20</v>
      </c>
      <c r="B2" s="27">
        <v>1</v>
      </c>
      <c r="C2" s="19">
        <f>(B2/B18)*100%</f>
        <v>9.037505648441031E-6</v>
      </c>
      <c r="G2"/>
    </row>
    <row r="3" spans="1:8" x14ac:dyDescent="0.25">
      <c r="A3" s="28">
        <v>18</v>
      </c>
      <c r="B3" s="22">
        <v>15</v>
      </c>
      <c r="C3" s="9">
        <f>(B3/56258)*100%</f>
        <v>2.6662874613388318E-4</v>
      </c>
      <c r="G3"/>
    </row>
    <row r="4" spans="1:8" x14ac:dyDescent="0.25">
      <c r="A4" s="28">
        <v>19</v>
      </c>
      <c r="B4" s="22">
        <v>116</v>
      </c>
      <c r="C4" s="9">
        <f>(B4/B18)*100%</f>
        <v>1.0483506552191595E-3</v>
      </c>
      <c r="G4"/>
    </row>
    <row r="5" spans="1:8" x14ac:dyDescent="0.25">
      <c r="A5" s="28">
        <v>20</v>
      </c>
      <c r="B5" s="22">
        <v>655</v>
      </c>
      <c r="C5" s="9">
        <f>(B5/B18)*100%</f>
        <v>5.9195661997288752E-3</v>
      </c>
      <c r="G5"/>
    </row>
    <row r="6" spans="1:8" x14ac:dyDescent="0.25">
      <c r="A6" s="28">
        <v>21</v>
      </c>
      <c r="B6" s="22">
        <v>1047</v>
      </c>
      <c r="C6" s="9">
        <f>(B6/B18)*100%</f>
        <v>9.4622684139177588E-3</v>
      </c>
      <c r="G6"/>
    </row>
    <row r="7" spans="1:8" x14ac:dyDescent="0.25">
      <c r="A7" s="28">
        <v>22</v>
      </c>
      <c r="B7" s="47">
        <v>1507</v>
      </c>
      <c r="C7" s="9">
        <f>(B7/B18)*100%</f>
        <v>1.3619521012200632E-2</v>
      </c>
      <c r="G7"/>
    </row>
    <row r="8" spans="1:8" x14ac:dyDescent="0.25">
      <c r="A8" s="28">
        <v>23</v>
      </c>
      <c r="B8" s="45">
        <v>1972</v>
      </c>
      <c r="C8" s="9">
        <f>(B8/B18)*100%</f>
        <v>1.7821961138725712E-2</v>
      </c>
      <c r="F8"/>
      <c r="G8"/>
      <c r="H8"/>
    </row>
    <row r="9" spans="1:8" x14ac:dyDescent="0.25">
      <c r="A9" s="28">
        <v>24</v>
      </c>
      <c r="B9" s="45">
        <v>2516</v>
      </c>
      <c r="C9" s="9">
        <f>(B9/B18)*100%</f>
        <v>2.2738364211477631E-2</v>
      </c>
      <c r="F9"/>
      <c r="G9"/>
      <c r="H9"/>
    </row>
    <row r="10" spans="1:8" x14ac:dyDescent="0.25">
      <c r="A10" s="28">
        <v>25</v>
      </c>
      <c r="B10" s="45">
        <v>3158</v>
      </c>
      <c r="C10" s="9">
        <f>(B10/B18)*100%</f>
        <v>2.8540442837776774E-2</v>
      </c>
      <c r="F10"/>
      <c r="G10"/>
      <c r="H10"/>
    </row>
    <row r="11" spans="1:8" x14ac:dyDescent="0.25">
      <c r="A11" s="28">
        <v>26</v>
      </c>
      <c r="B11" s="45">
        <v>3841</v>
      </c>
      <c r="C11" s="9">
        <f>(B11/B18)*100%</f>
        <v>3.4713059195661998E-2</v>
      </c>
      <c r="F11"/>
      <c r="G11"/>
      <c r="H11"/>
    </row>
    <row r="12" spans="1:8" x14ac:dyDescent="0.25">
      <c r="A12" s="28">
        <v>27</v>
      </c>
      <c r="B12" s="45">
        <v>4496</v>
      </c>
      <c r="C12" s="9">
        <f>(B12/B18)*100%</f>
        <v>4.0632625395390871E-2</v>
      </c>
      <c r="F12"/>
      <c r="G12"/>
      <c r="H12"/>
    </row>
    <row r="13" spans="1:8" x14ac:dyDescent="0.25">
      <c r="A13" s="28">
        <v>28</v>
      </c>
      <c r="B13" s="45">
        <v>4837</v>
      </c>
      <c r="C13" s="9">
        <f>(B13/B18)*100%</f>
        <v>4.3714414821509263E-2</v>
      </c>
      <c r="F13"/>
      <c r="G13"/>
      <c r="H13"/>
    </row>
    <row r="14" spans="1:8" x14ac:dyDescent="0.25">
      <c r="A14" s="28">
        <v>29</v>
      </c>
      <c r="B14" s="45">
        <v>5257</v>
      </c>
      <c r="C14" s="9">
        <f>(B14/B18)*100%</f>
        <v>4.7510167193854494E-2</v>
      </c>
      <c r="F14"/>
      <c r="G14"/>
      <c r="H14"/>
    </row>
    <row r="15" spans="1:8" x14ac:dyDescent="0.25">
      <c r="A15" s="28" t="s">
        <v>21</v>
      </c>
      <c r="B15" s="45">
        <v>24794</v>
      </c>
      <c r="C15" s="9">
        <f>(B15/B18)*100%</f>
        <v>0.22407591504744689</v>
      </c>
      <c r="F15"/>
      <c r="G15"/>
      <c r="H15"/>
    </row>
    <row r="16" spans="1:8" x14ac:dyDescent="0.25">
      <c r="A16" s="28" t="s">
        <v>22</v>
      </c>
      <c r="B16" s="45">
        <v>21097</v>
      </c>
      <c r="C16" s="9">
        <f>(B16/B18)*100%</f>
        <v>0.1906642566651604</v>
      </c>
      <c r="F16"/>
      <c r="G16"/>
      <c r="H16"/>
    </row>
    <row r="17" spans="1:8" x14ac:dyDescent="0.25">
      <c r="A17" s="28" t="s">
        <v>23</v>
      </c>
      <c r="B17" s="45">
        <v>35341</v>
      </c>
      <c r="C17" s="9">
        <f>(B17/B18)*100%</f>
        <v>0.31939448712155444</v>
      </c>
      <c r="F17"/>
      <c r="G17"/>
      <c r="H17"/>
    </row>
    <row r="18" spans="1:8" x14ac:dyDescent="0.25">
      <c r="A18" s="4" t="s">
        <v>6</v>
      </c>
      <c r="B18" s="48">
        <f>SUM(B2:B17)</f>
        <v>110650</v>
      </c>
      <c r="C18" s="5">
        <f>SUM(C2:C17)</f>
        <v>1.0001310661614071</v>
      </c>
      <c r="G18"/>
    </row>
    <row r="19" spans="1:8" x14ac:dyDescent="0.35">
      <c r="A19" s="1" t="s">
        <v>7</v>
      </c>
    </row>
  </sheetData>
  <conditionalFormatting sqref="C2:C17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{9BBE9BB3-FF09-4E3C-8F29-A6F15E1D5B7F}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{50CEB52F-6BA7-46C7-9F05-09C04A370E4F}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BE9BB3-FF09-4E3C-8F29-A6F15E1D5B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CEB52F-6BA7-46C7-9F05-09C04A370E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61"/>
  <sheetViews>
    <sheetView showGridLines="0" topLeftCell="A22" zoomScaleNormal="100" workbookViewId="0">
      <selection activeCell="A30" sqref="A30"/>
    </sheetView>
  </sheetViews>
  <sheetFormatPr baseColWidth="10" defaultColWidth="10.85546875" defaultRowHeight="18" x14ac:dyDescent="0.25"/>
  <cols>
    <col min="1" max="1" width="34.85546875" style="15" bestFit="1" customWidth="1"/>
    <col min="2" max="2" width="11.85546875" style="15" bestFit="1" customWidth="1"/>
    <col min="3" max="3" width="8.7109375" style="31" bestFit="1" customWidth="1"/>
    <col min="4" max="4" width="11.42578125" style="15"/>
    <col min="5" max="16384" width="10.85546875" style="15"/>
  </cols>
  <sheetData>
    <row r="1" spans="1:3" x14ac:dyDescent="0.25">
      <c r="A1" s="7" t="s">
        <v>24</v>
      </c>
      <c r="B1" s="7" t="s">
        <v>1</v>
      </c>
      <c r="C1" s="7" t="s">
        <v>9</v>
      </c>
    </row>
    <row r="2" spans="1:3" x14ac:dyDescent="0.35">
      <c r="A2" s="49" t="s">
        <v>25</v>
      </c>
      <c r="B2" s="45">
        <v>27053</v>
      </c>
      <c r="C2" s="29">
        <f t="shared" ref="C2:C34" si="0">(B2/$B$35)*100%</f>
        <v>0.24449164030727519</v>
      </c>
    </row>
    <row r="3" spans="1:3" x14ac:dyDescent="0.35">
      <c r="A3" s="49" t="s">
        <v>26</v>
      </c>
      <c r="B3" s="45">
        <v>26458</v>
      </c>
      <c r="C3" s="29">
        <f t="shared" si="0"/>
        <v>0.23911432444645278</v>
      </c>
    </row>
    <row r="4" spans="1:3" x14ac:dyDescent="0.35">
      <c r="A4" s="49" t="s">
        <v>27</v>
      </c>
      <c r="B4" s="45">
        <v>5271</v>
      </c>
      <c r="C4" s="29">
        <f t="shared" si="0"/>
        <v>4.7636692272932671E-2</v>
      </c>
    </row>
    <row r="5" spans="1:3" x14ac:dyDescent="0.35">
      <c r="A5" s="49" t="s">
        <v>28</v>
      </c>
      <c r="B5" s="45">
        <v>4290</v>
      </c>
      <c r="C5" s="29">
        <f t="shared" si="0"/>
        <v>3.8770899231812019E-2</v>
      </c>
    </row>
    <row r="6" spans="1:3" x14ac:dyDescent="0.35">
      <c r="A6" s="49" t="s">
        <v>29</v>
      </c>
      <c r="B6" s="45">
        <v>3658</v>
      </c>
      <c r="C6" s="29">
        <f t="shared" si="0"/>
        <v>3.305919566199729E-2</v>
      </c>
    </row>
    <row r="7" spans="1:3" x14ac:dyDescent="0.35">
      <c r="A7" s="49" t="s">
        <v>30</v>
      </c>
      <c r="B7" s="45">
        <v>3299</v>
      </c>
      <c r="C7" s="29">
        <f t="shared" si="0"/>
        <v>2.9814731134206959E-2</v>
      </c>
    </row>
    <row r="8" spans="1:3" x14ac:dyDescent="0.35">
      <c r="A8" s="49" t="s">
        <v>31</v>
      </c>
      <c r="B8" s="45">
        <v>3110</v>
      </c>
      <c r="C8" s="29">
        <f t="shared" si="0"/>
        <v>2.8106642566651605E-2</v>
      </c>
    </row>
    <row r="9" spans="1:3" x14ac:dyDescent="0.35">
      <c r="A9" s="49" t="s">
        <v>32</v>
      </c>
      <c r="B9" s="45">
        <v>2772</v>
      </c>
      <c r="C9" s="29">
        <f t="shared" si="0"/>
        <v>2.5051965657478536E-2</v>
      </c>
    </row>
    <row r="10" spans="1:3" x14ac:dyDescent="0.35">
      <c r="A10" s="49" t="s">
        <v>33</v>
      </c>
      <c r="B10" s="45">
        <v>2390</v>
      </c>
      <c r="C10" s="29">
        <f t="shared" si="0"/>
        <v>2.1599638499774063E-2</v>
      </c>
    </row>
    <row r="11" spans="1:3" x14ac:dyDescent="0.35">
      <c r="A11" s="49" t="s">
        <v>34</v>
      </c>
      <c r="B11" s="45">
        <v>2214</v>
      </c>
      <c r="C11" s="29">
        <f t="shared" si="0"/>
        <v>2.000903750564844E-2</v>
      </c>
    </row>
    <row r="12" spans="1:3" x14ac:dyDescent="0.35">
      <c r="A12" s="49" t="s">
        <v>35</v>
      </c>
      <c r="B12" s="45">
        <v>2086</v>
      </c>
      <c r="C12" s="29">
        <f t="shared" si="0"/>
        <v>1.8852236782647989E-2</v>
      </c>
    </row>
    <row r="13" spans="1:3" x14ac:dyDescent="0.35">
      <c r="A13" s="49" t="s">
        <v>36</v>
      </c>
      <c r="B13" s="45">
        <v>1988</v>
      </c>
      <c r="C13" s="29">
        <f t="shared" si="0"/>
        <v>1.7966561229100769E-2</v>
      </c>
    </row>
    <row r="14" spans="1:3" x14ac:dyDescent="0.35">
      <c r="A14" s="49" t="s">
        <v>37</v>
      </c>
      <c r="B14" s="45">
        <v>1952</v>
      </c>
      <c r="C14" s="29">
        <f t="shared" si="0"/>
        <v>1.764121102575689E-2</v>
      </c>
    </row>
    <row r="15" spans="1:3" x14ac:dyDescent="0.35">
      <c r="A15" s="49" t="s">
        <v>38</v>
      </c>
      <c r="B15" s="45">
        <v>1925</v>
      </c>
      <c r="C15" s="29">
        <f t="shared" si="0"/>
        <v>1.7397198373248983E-2</v>
      </c>
    </row>
    <row r="16" spans="1:3" x14ac:dyDescent="0.35">
      <c r="A16" s="49" t="s">
        <v>39</v>
      </c>
      <c r="B16" s="45">
        <v>1906</v>
      </c>
      <c r="C16" s="29">
        <f t="shared" si="0"/>
        <v>1.7225485765928604E-2</v>
      </c>
    </row>
    <row r="17" spans="1:3" x14ac:dyDescent="0.35">
      <c r="A17" s="49" t="s">
        <v>40</v>
      </c>
      <c r="B17" s="45">
        <v>1752</v>
      </c>
      <c r="C17" s="29">
        <f t="shared" si="0"/>
        <v>1.5833709896068686E-2</v>
      </c>
    </row>
    <row r="18" spans="1:3" x14ac:dyDescent="0.35">
      <c r="A18" s="49" t="s">
        <v>41</v>
      </c>
      <c r="B18" s="45">
        <v>1603</v>
      </c>
      <c r="C18" s="29">
        <f t="shared" si="0"/>
        <v>1.4487121554450972E-2</v>
      </c>
    </row>
    <row r="19" spans="1:3" x14ac:dyDescent="0.35">
      <c r="A19" s="49" t="s">
        <v>42</v>
      </c>
      <c r="B19" s="45">
        <v>1436</v>
      </c>
      <c r="C19" s="29">
        <f t="shared" si="0"/>
        <v>1.297785811116132E-2</v>
      </c>
    </row>
    <row r="20" spans="1:3" x14ac:dyDescent="0.35">
      <c r="A20" s="49" t="s">
        <v>43</v>
      </c>
      <c r="B20" s="45">
        <v>1396</v>
      </c>
      <c r="C20" s="29">
        <f t="shared" si="0"/>
        <v>1.2616357885223679E-2</v>
      </c>
    </row>
    <row r="21" spans="1:3" x14ac:dyDescent="0.35">
      <c r="A21" s="49" t="s">
        <v>44</v>
      </c>
      <c r="B21" s="45">
        <v>1349</v>
      </c>
      <c r="C21" s="29">
        <f t="shared" si="0"/>
        <v>1.219159511974695E-2</v>
      </c>
    </row>
    <row r="22" spans="1:3" x14ac:dyDescent="0.35">
      <c r="A22" s="49" t="s">
        <v>45</v>
      </c>
      <c r="B22" s="45">
        <v>1344</v>
      </c>
      <c r="C22" s="29">
        <f t="shared" si="0"/>
        <v>1.2146407591504744E-2</v>
      </c>
    </row>
    <row r="23" spans="1:3" x14ac:dyDescent="0.35">
      <c r="A23" s="49" t="s">
        <v>46</v>
      </c>
      <c r="B23" s="45">
        <v>1314</v>
      </c>
      <c r="C23" s="29">
        <f t="shared" si="0"/>
        <v>1.1875282422051514E-2</v>
      </c>
    </row>
    <row r="24" spans="1:3" x14ac:dyDescent="0.35">
      <c r="A24" s="49" t="s">
        <v>47</v>
      </c>
      <c r="B24" s="45">
        <v>1280</v>
      </c>
      <c r="C24" s="29">
        <f t="shared" si="0"/>
        <v>1.1568007230004519E-2</v>
      </c>
    </row>
    <row r="25" spans="1:3" x14ac:dyDescent="0.35">
      <c r="A25" s="49" t="s">
        <v>48</v>
      </c>
      <c r="B25" s="45">
        <v>1151</v>
      </c>
      <c r="C25" s="29">
        <f t="shared" si="0"/>
        <v>1.0402169001355625E-2</v>
      </c>
    </row>
    <row r="26" spans="1:3" x14ac:dyDescent="0.35">
      <c r="A26" s="49" t="s">
        <v>49</v>
      </c>
      <c r="B26" s="45">
        <v>1124</v>
      </c>
      <c r="C26" s="29">
        <f t="shared" si="0"/>
        <v>1.0158156348847718E-2</v>
      </c>
    </row>
    <row r="27" spans="1:3" x14ac:dyDescent="0.35">
      <c r="A27" s="49" t="s">
        <v>50</v>
      </c>
      <c r="B27" s="45">
        <v>1003</v>
      </c>
      <c r="C27" s="29">
        <f t="shared" si="0"/>
        <v>9.0646181653863539E-3</v>
      </c>
    </row>
    <row r="28" spans="1:3" x14ac:dyDescent="0.35">
      <c r="A28" s="49" t="s">
        <v>51</v>
      </c>
      <c r="B28" s="45">
        <v>1000</v>
      </c>
      <c r="C28" s="29">
        <f t="shared" si="0"/>
        <v>9.0375056484410295E-3</v>
      </c>
    </row>
    <row r="29" spans="1:3" x14ac:dyDescent="0.35">
      <c r="A29" s="49" t="s">
        <v>52</v>
      </c>
      <c r="B29" s="45">
        <v>915</v>
      </c>
      <c r="C29" s="29">
        <f t="shared" si="0"/>
        <v>8.2693176683235423E-3</v>
      </c>
    </row>
    <row r="30" spans="1:3" x14ac:dyDescent="0.35">
      <c r="A30" s="49" t="s">
        <v>53</v>
      </c>
      <c r="B30" s="45">
        <v>856</v>
      </c>
      <c r="C30" s="29">
        <f t="shared" si="0"/>
        <v>7.7361048350655217E-3</v>
      </c>
    </row>
    <row r="31" spans="1:3" x14ac:dyDescent="0.35">
      <c r="A31" s="49" t="s">
        <v>54</v>
      </c>
      <c r="B31" s="45">
        <v>757</v>
      </c>
      <c r="C31" s="29">
        <f t="shared" si="0"/>
        <v>6.8413917758698602E-3</v>
      </c>
    </row>
    <row r="32" spans="1:3" x14ac:dyDescent="0.35">
      <c r="A32" s="49" t="s">
        <v>55</v>
      </c>
      <c r="B32" s="45">
        <v>738</v>
      </c>
      <c r="C32" s="29">
        <f t="shared" si="0"/>
        <v>6.6696791685494803E-3</v>
      </c>
    </row>
    <row r="33" spans="1:3" x14ac:dyDescent="0.35">
      <c r="A33" s="49" t="s">
        <v>56</v>
      </c>
      <c r="B33" s="45">
        <v>695</v>
      </c>
      <c r="C33" s="29">
        <f t="shared" si="0"/>
        <v>6.281066425666516E-3</v>
      </c>
    </row>
    <row r="34" spans="1:3" x14ac:dyDescent="0.35">
      <c r="A34" s="49" t="s">
        <v>57</v>
      </c>
      <c r="B34" s="45">
        <v>565</v>
      </c>
      <c r="C34" s="29">
        <f t="shared" si="0"/>
        <v>5.1061906913691824E-3</v>
      </c>
    </row>
    <row r="35" spans="1:3" x14ac:dyDescent="0.25">
      <c r="A35" s="38" t="s">
        <v>6</v>
      </c>
      <c r="B35" s="12">
        <f>SUM(B2:B34)</f>
        <v>110650</v>
      </c>
      <c r="C35" s="6">
        <f>SUM(C2:C34)</f>
        <v>1</v>
      </c>
    </row>
    <row r="36" spans="1:3" x14ac:dyDescent="0.25">
      <c r="A36" s="30"/>
    </row>
    <row r="37" spans="1:3" x14ac:dyDescent="0.35">
      <c r="A37" s="1" t="s">
        <v>7</v>
      </c>
    </row>
    <row r="39" spans="1:3" x14ac:dyDescent="0.25">
      <c r="A39" s="30"/>
    </row>
    <row r="40" spans="1:3" x14ac:dyDescent="0.25">
      <c r="A40" s="30"/>
    </row>
    <row r="41" spans="1:3" x14ac:dyDescent="0.25">
      <c r="A41" s="30"/>
    </row>
    <row r="42" spans="1:3" x14ac:dyDescent="0.25">
      <c r="A42" s="30"/>
    </row>
    <row r="43" spans="1:3" x14ac:dyDescent="0.25">
      <c r="A43" s="30"/>
    </row>
    <row r="44" spans="1:3" x14ac:dyDescent="0.25">
      <c r="A44" s="30"/>
    </row>
    <row r="45" spans="1:3" x14ac:dyDescent="0.25">
      <c r="A45" s="30"/>
    </row>
    <row r="46" spans="1:3" x14ac:dyDescent="0.25">
      <c r="A46" s="30"/>
    </row>
    <row r="47" spans="1:3" x14ac:dyDescent="0.25">
      <c r="A47" s="30"/>
    </row>
    <row r="48" spans="1:3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  <row r="61" spans="1:1" x14ac:dyDescent="0.25">
      <c r="A61" s="30"/>
    </row>
  </sheetData>
  <conditionalFormatting sqref="C2:C34">
    <cfRule type="dataBar" priority="19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{07DEE7BA-9A3B-4D4E-B72A-E1DBE202CDB8}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{1037A9E9-CD14-42BD-BFE1-B10142572B0C}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DEE7BA-9A3B-4D4E-B72A-E1DBE202C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37A9E9-CD14-42BD-BFE1-B10142572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D41"/>
  <sheetViews>
    <sheetView showGridLines="0" zoomScaleNormal="100" workbookViewId="0">
      <selection sqref="A1:C2"/>
    </sheetView>
  </sheetViews>
  <sheetFormatPr baseColWidth="10" defaultColWidth="10.85546875" defaultRowHeight="18" x14ac:dyDescent="0.25"/>
  <cols>
    <col min="1" max="1" width="25.42578125" style="15" customWidth="1"/>
    <col min="2" max="2" width="20.7109375" style="15" customWidth="1"/>
    <col min="3" max="3" width="11" style="3" bestFit="1" customWidth="1"/>
    <col min="4" max="16384" width="10.85546875" style="15"/>
  </cols>
  <sheetData>
    <row r="1" spans="1:4" x14ac:dyDescent="0.25">
      <c r="A1" s="64" t="s">
        <v>58</v>
      </c>
      <c r="B1" s="64"/>
      <c r="C1" s="64"/>
    </row>
    <row r="2" spans="1:4" x14ac:dyDescent="0.25">
      <c r="A2" s="64"/>
      <c r="B2" s="64"/>
      <c r="C2" s="64"/>
    </row>
    <row r="3" spans="1:4" x14ac:dyDescent="0.25">
      <c r="A3" s="7" t="s">
        <v>59</v>
      </c>
      <c r="B3" s="7" t="s">
        <v>1</v>
      </c>
      <c r="C3" s="7" t="s">
        <v>9</v>
      </c>
      <c r="D3" s="32"/>
    </row>
    <row r="4" spans="1:4" x14ac:dyDescent="0.25">
      <c r="A4" s="11" t="s">
        <v>60</v>
      </c>
      <c r="B4" s="43">
        <v>611</v>
      </c>
      <c r="C4" s="9">
        <f>(B4/$B$6)*100%</f>
        <v>0.49155269509251809</v>
      </c>
    </row>
    <row r="5" spans="1:4" x14ac:dyDescent="0.25">
      <c r="A5" s="11" t="s">
        <v>61</v>
      </c>
      <c r="B5" s="44">
        <v>632</v>
      </c>
      <c r="C5" s="9">
        <f>(B5/$B$6)*100%</f>
        <v>0.50844730490748191</v>
      </c>
    </row>
    <row r="6" spans="1:4" x14ac:dyDescent="0.25">
      <c r="A6" s="4" t="s">
        <v>62</v>
      </c>
      <c r="B6" s="12">
        <f>SUM(B4:B5)</f>
        <v>1243</v>
      </c>
      <c r="C6" s="6">
        <f>SUM(C4:C5)</f>
        <v>1</v>
      </c>
    </row>
    <row r="7" spans="1:4" x14ac:dyDescent="0.35">
      <c r="A7" s="1" t="s">
        <v>7</v>
      </c>
    </row>
    <row r="41" spans="1:1" x14ac:dyDescent="0.35">
      <c r="A41" s="1"/>
    </row>
  </sheetData>
  <sortState xmlns:xlrd2="http://schemas.microsoft.com/office/spreadsheetml/2017/richdata2" ref="F4:G66">
    <sortCondition descending="1" ref="G4"/>
  </sortState>
  <mergeCells count="1">
    <mergeCell ref="A1:C2"/>
  </mergeCells>
  <conditionalFormatting sqref="C4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{36ACB6BE-8E5C-43CD-A13A-D515E101D420}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CB6BE-8E5C-43CD-A13A-D515E101D4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57"/>
  <sheetViews>
    <sheetView showGridLines="0" topLeftCell="A7" zoomScale="120" zoomScaleNormal="120" workbookViewId="0">
      <selection activeCell="A14" sqref="A14"/>
    </sheetView>
  </sheetViews>
  <sheetFormatPr baseColWidth="10" defaultColWidth="10.85546875" defaultRowHeight="18" x14ac:dyDescent="0.25"/>
  <cols>
    <col min="1" max="1" width="48.7109375" style="15" bestFit="1" customWidth="1"/>
    <col min="2" max="2" width="13.140625" style="3" customWidth="1"/>
    <col min="3" max="3" width="11.85546875" style="3" customWidth="1"/>
    <col min="4" max="4" width="10.85546875" style="15" customWidth="1"/>
    <col min="5" max="5" width="10.85546875" style="15"/>
    <col min="6" max="6" width="6.140625" style="15" customWidth="1"/>
    <col min="7" max="16384" width="10.85546875" style="15"/>
  </cols>
  <sheetData>
    <row r="1" spans="1:3" x14ac:dyDescent="0.25">
      <c r="A1" s="13" t="s">
        <v>63</v>
      </c>
      <c r="B1" s="13" t="s">
        <v>1</v>
      </c>
      <c r="C1" s="13" t="s">
        <v>9</v>
      </c>
    </row>
    <row r="2" spans="1:3" x14ac:dyDescent="0.25">
      <c r="A2" s="16" t="s">
        <v>64</v>
      </c>
      <c r="B2" s="39">
        <v>12938</v>
      </c>
      <c r="C2" s="33">
        <f>(B2/$B$47)*100%</f>
        <v>0.11692724807953005</v>
      </c>
    </row>
    <row r="3" spans="1:3" x14ac:dyDescent="0.25">
      <c r="A3" s="16" t="s">
        <v>65</v>
      </c>
      <c r="B3" s="39">
        <v>11986</v>
      </c>
      <c r="C3" s="33">
        <f t="shared" ref="C3:C46" si="0">(B3/$B$47)*100%</f>
        <v>0.10832354270221418</v>
      </c>
    </row>
    <row r="4" spans="1:3" x14ac:dyDescent="0.25">
      <c r="A4" s="16" t="s">
        <v>66</v>
      </c>
      <c r="B4" s="39">
        <v>10978</v>
      </c>
      <c r="C4" s="33">
        <f t="shared" si="0"/>
        <v>9.9213737008585628E-2</v>
      </c>
    </row>
    <row r="5" spans="1:3" x14ac:dyDescent="0.25">
      <c r="A5" s="16" t="s">
        <v>67</v>
      </c>
      <c r="B5" s="39">
        <v>9713</v>
      </c>
      <c r="C5" s="33">
        <f t="shared" si="0"/>
        <v>8.7781292363307728E-2</v>
      </c>
    </row>
    <row r="6" spans="1:3" x14ac:dyDescent="0.25">
      <c r="A6" s="16" t="s">
        <v>68</v>
      </c>
      <c r="B6" s="39">
        <v>7943</v>
      </c>
      <c r="C6" s="33">
        <f t="shared" si="0"/>
        <v>7.1784907365567099E-2</v>
      </c>
    </row>
    <row r="7" spans="1:3" x14ac:dyDescent="0.25">
      <c r="A7" s="16" t="s">
        <v>69</v>
      </c>
      <c r="B7" s="39">
        <v>6827</v>
      </c>
      <c r="C7" s="33">
        <f t="shared" si="0"/>
        <v>6.1699051061906915E-2</v>
      </c>
    </row>
    <row r="8" spans="1:3" x14ac:dyDescent="0.25">
      <c r="A8" s="16" t="s">
        <v>70</v>
      </c>
      <c r="B8" s="39">
        <v>4872</v>
      </c>
      <c r="C8" s="33">
        <f t="shared" si="0"/>
        <v>4.4030727519204699E-2</v>
      </c>
    </row>
    <row r="9" spans="1:3" x14ac:dyDescent="0.25">
      <c r="A9" s="16" t="s">
        <v>71</v>
      </c>
      <c r="B9" s="39">
        <v>4169</v>
      </c>
      <c r="C9" s="33">
        <f t="shared" si="0"/>
        <v>3.7677361048350656E-2</v>
      </c>
    </row>
    <row r="10" spans="1:3" x14ac:dyDescent="0.25">
      <c r="A10" s="16" t="s">
        <v>72</v>
      </c>
      <c r="B10" s="39">
        <v>3978</v>
      </c>
      <c r="C10" s="33">
        <f t="shared" si="0"/>
        <v>3.5951197469498417E-2</v>
      </c>
    </row>
    <row r="11" spans="1:3" x14ac:dyDescent="0.25">
      <c r="A11" s="16" t="s">
        <v>73</v>
      </c>
      <c r="B11" s="39">
        <v>3908</v>
      </c>
      <c r="C11" s="33">
        <f t="shared" si="0"/>
        <v>3.5318572074107546E-2</v>
      </c>
    </row>
    <row r="12" spans="1:3" x14ac:dyDescent="0.25">
      <c r="A12" s="16" t="s">
        <v>74</v>
      </c>
      <c r="B12" s="39">
        <v>3513</v>
      </c>
      <c r="C12" s="33">
        <f t="shared" si="0"/>
        <v>3.174875734297334E-2</v>
      </c>
    </row>
    <row r="13" spans="1:3" x14ac:dyDescent="0.25">
      <c r="A13" s="16" t="s">
        <v>75</v>
      </c>
      <c r="B13" s="39">
        <v>3378</v>
      </c>
      <c r="C13" s="33">
        <f t="shared" si="0"/>
        <v>3.0528694080433801E-2</v>
      </c>
    </row>
    <row r="14" spans="1:3" x14ac:dyDescent="0.25">
      <c r="A14" s="16" t="s">
        <v>76</v>
      </c>
      <c r="B14" s="39">
        <v>3292</v>
      </c>
      <c r="C14" s="33">
        <f t="shared" si="0"/>
        <v>2.975146859466787E-2</v>
      </c>
    </row>
    <row r="15" spans="1:3" x14ac:dyDescent="0.25">
      <c r="A15" s="16" t="s">
        <v>77</v>
      </c>
      <c r="B15" s="39">
        <v>2898</v>
      </c>
      <c r="C15" s="33">
        <f t="shared" si="0"/>
        <v>2.6190691369182107E-2</v>
      </c>
    </row>
    <row r="16" spans="1:3" x14ac:dyDescent="0.25">
      <c r="A16" s="16" t="s">
        <v>78</v>
      </c>
      <c r="B16" s="39">
        <v>2632</v>
      </c>
      <c r="C16" s="33">
        <f t="shared" si="0"/>
        <v>2.3786714866696791E-2</v>
      </c>
    </row>
    <row r="17" spans="1:3" x14ac:dyDescent="0.25">
      <c r="A17" s="16" t="s">
        <v>79</v>
      </c>
      <c r="B17" s="39">
        <v>2546</v>
      </c>
      <c r="C17" s="33">
        <f t="shared" si="0"/>
        <v>2.3009489380930864E-2</v>
      </c>
    </row>
    <row r="18" spans="1:3" x14ac:dyDescent="0.25">
      <c r="A18" s="16" t="s">
        <v>80</v>
      </c>
      <c r="B18" s="39">
        <v>2109</v>
      </c>
      <c r="C18" s="33">
        <f t="shared" si="0"/>
        <v>1.9060099412562134E-2</v>
      </c>
    </row>
    <row r="19" spans="1:3" x14ac:dyDescent="0.25">
      <c r="A19" s="16" t="s">
        <v>81</v>
      </c>
      <c r="B19" s="39">
        <v>1847</v>
      </c>
      <c r="C19" s="33">
        <f t="shared" si="0"/>
        <v>1.6692272932670584E-2</v>
      </c>
    </row>
    <row r="20" spans="1:3" x14ac:dyDescent="0.25">
      <c r="A20" s="16" t="s">
        <v>82</v>
      </c>
      <c r="B20" s="39">
        <v>1753</v>
      </c>
      <c r="C20" s="33">
        <f t="shared" si="0"/>
        <v>1.5842747401717126E-2</v>
      </c>
    </row>
    <row r="21" spans="1:3" x14ac:dyDescent="0.25">
      <c r="A21" s="16" t="s">
        <v>83</v>
      </c>
      <c r="B21" s="39">
        <v>1736</v>
      </c>
      <c r="C21" s="33">
        <f t="shared" si="0"/>
        <v>1.568910980569363E-2</v>
      </c>
    </row>
    <row r="22" spans="1:3" x14ac:dyDescent="0.25">
      <c r="A22" s="16" t="s">
        <v>84</v>
      </c>
      <c r="B22" s="39">
        <v>1582</v>
      </c>
      <c r="C22" s="33">
        <f t="shared" si="0"/>
        <v>1.429733393583371E-2</v>
      </c>
    </row>
    <row r="23" spans="1:3" x14ac:dyDescent="0.25">
      <c r="A23" s="16" t="s">
        <v>85</v>
      </c>
      <c r="B23" s="39">
        <v>684</v>
      </c>
      <c r="C23" s="33">
        <f t="shared" si="0"/>
        <v>6.1816538635336643E-3</v>
      </c>
    </row>
    <row r="24" spans="1:3" x14ac:dyDescent="0.25">
      <c r="A24" s="16" t="s">
        <v>86</v>
      </c>
      <c r="B24" s="39">
        <v>644</v>
      </c>
      <c r="C24" s="33">
        <f t="shared" si="0"/>
        <v>5.8201536375960235E-3</v>
      </c>
    </row>
    <row r="25" spans="1:3" x14ac:dyDescent="0.25">
      <c r="A25" s="16" t="s">
        <v>87</v>
      </c>
      <c r="B25" s="39">
        <v>615</v>
      </c>
      <c r="C25" s="33">
        <f t="shared" si="0"/>
        <v>5.5580659737912335E-3</v>
      </c>
    </row>
    <row r="26" spans="1:3" x14ac:dyDescent="0.25">
      <c r="A26" s="16" t="s">
        <v>88</v>
      </c>
      <c r="B26" s="39">
        <v>594</v>
      </c>
      <c r="C26" s="33">
        <f t="shared" si="0"/>
        <v>5.3682783551739716E-3</v>
      </c>
    </row>
    <row r="27" spans="1:3" x14ac:dyDescent="0.25">
      <c r="A27" s="16" t="s">
        <v>89</v>
      </c>
      <c r="B27" s="39">
        <v>424</v>
      </c>
      <c r="C27" s="33">
        <f t="shared" si="0"/>
        <v>3.8319023949389967E-3</v>
      </c>
    </row>
    <row r="28" spans="1:3" x14ac:dyDescent="0.25">
      <c r="A28" s="16" t="s">
        <v>90</v>
      </c>
      <c r="B28" s="39">
        <v>274</v>
      </c>
      <c r="C28" s="33">
        <f t="shared" si="0"/>
        <v>2.4762765476728423E-3</v>
      </c>
    </row>
    <row r="29" spans="1:3" x14ac:dyDescent="0.25">
      <c r="A29" s="16" t="s">
        <v>91</v>
      </c>
      <c r="B29" s="39">
        <v>264</v>
      </c>
      <c r="C29" s="33">
        <f t="shared" si="0"/>
        <v>2.3859014911884321E-3</v>
      </c>
    </row>
    <row r="30" spans="1:3" x14ac:dyDescent="0.25">
      <c r="A30" s="16" t="s">
        <v>92</v>
      </c>
      <c r="B30" s="39">
        <v>259</v>
      </c>
      <c r="C30" s="33">
        <f t="shared" si="0"/>
        <v>2.340713962946227E-3</v>
      </c>
    </row>
    <row r="31" spans="1:3" x14ac:dyDescent="0.25">
      <c r="A31" s="16" t="s">
        <v>93</v>
      </c>
      <c r="B31" s="39">
        <v>258</v>
      </c>
      <c r="C31" s="33">
        <f t="shared" si="0"/>
        <v>2.331676457297786E-3</v>
      </c>
    </row>
    <row r="32" spans="1:3" x14ac:dyDescent="0.25">
      <c r="A32" s="16" t="s">
        <v>94</v>
      </c>
      <c r="B32" s="39">
        <v>253</v>
      </c>
      <c r="C32" s="33">
        <f t="shared" si="0"/>
        <v>2.2864889290555804E-3</v>
      </c>
    </row>
    <row r="33" spans="1:3" x14ac:dyDescent="0.25">
      <c r="A33" s="16" t="s">
        <v>95</v>
      </c>
      <c r="B33" s="39">
        <v>230</v>
      </c>
      <c r="C33" s="33">
        <f t="shared" si="0"/>
        <v>2.078626299141437E-3</v>
      </c>
    </row>
    <row r="34" spans="1:3" x14ac:dyDescent="0.25">
      <c r="A34" s="16" t="s">
        <v>96</v>
      </c>
      <c r="B34" s="39">
        <v>219</v>
      </c>
      <c r="C34" s="33">
        <f t="shared" si="0"/>
        <v>1.9792137370085857E-3</v>
      </c>
    </row>
    <row r="35" spans="1:3" x14ac:dyDescent="0.25">
      <c r="A35" s="16" t="s">
        <v>97</v>
      </c>
      <c r="B35" s="39">
        <v>201</v>
      </c>
      <c r="C35" s="33">
        <f t="shared" si="0"/>
        <v>1.8165386353366471E-3</v>
      </c>
    </row>
    <row r="36" spans="1:3" x14ac:dyDescent="0.25">
      <c r="A36" s="16" t="s">
        <v>98</v>
      </c>
      <c r="B36" s="39">
        <v>168</v>
      </c>
      <c r="C36" s="33">
        <f t="shared" si="0"/>
        <v>1.518300948938093E-3</v>
      </c>
    </row>
    <row r="37" spans="1:3" x14ac:dyDescent="0.25">
      <c r="A37" s="16" t="s">
        <v>99</v>
      </c>
      <c r="B37" s="39">
        <v>157</v>
      </c>
      <c r="C37" s="33">
        <f t="shared" si="0"/>
        <v>1.4188883868052418E-3</v>
      </c>
    </row>
    <row r="38" spans="1:3" x14ac:dyDescent="0.25">
      <c r="A38" s="16" t="s">
        <v>100</v>
      </c>
      <c r="B38" s="39">
        <v>150</v>
      </c>
      <c r="C38" s="33">
        <f t="shared" si="0"/>
        <v>1.3556258472661546E-3</v>
      </c>
    </row>
    <row r="39" spans="1:3" x14ac:dyDescent="0.25">
      <c r="A39" s="16" t="s">
        <v>101</v>
      </c>
      <c r="B39" s="39">
        <v>148</v>
      </c>
      <c r="C39" s="33">
        <f t="shared" si="0"/>
        <v>1.3375508359692724E-3</v>
      </c>
    </row>
    <row r="40" spans="1:3" x14ac:dyDescent="0.25">
      <c r="A40" s="16" t="s">
        <v>102</v>
      </c>
      <c r="B40" s="39">
        <v>127</v>
      </c>
      <c r="C40" s="33">
        <f t="shared" si="0"/>
        <v>1.147763217352011E-3</v>
      </c>
    </row>
    <row r="41" spans="1:3" x14ac:dyDescent="0.25">
      <c r="A41" s="16" t="s">
        <v>103</v>
      </c>
      <c r="B41" s="39">
        <v>119</v>
      </c>
      <c r="C41" s="33">
        <f t="shared" si="0"/>
        <v>1.0754631721644826E-3</v>
      </c>
    </row>
    <row r="42" spans="1:3" x14ac:dyDescent="0.25">
      <c r="A42" s="16" t="s">
        <v>104</v>
      </c>
      <c r="B42" s="39">
        <v>99</v>
      </c>
      <c r="C42" s="33">
        <f t="shared" si="0"/>
        <v>8.9471305919566204E-4</v>
      </c>
    </row>
    <row r="43" spans="1:3" x14ac:dyDescent="0.25">
      <c r="A43" s="16" t="s">
        <v>105</v>
      </c>
      <c r="B43" s="39">
        <v>68</v>
      </c>
      <c r="C43" s="33">
        <f t="shared" si="0"/>
        <v>6.1455038409399007E-4</v>
      </c>
    </row>
    <row r="44" spans="1:3" x14ac:dyDescent="0.25">
      <c r="A44" s="16" t="s">
        <v>106</v>
      </c>
      <c r="B44" s="39">
        <v>59</v>
      </c>
      <c r="C44" s="33">
        <f t="shared" si="0"/>
        <v>5.3321283325802077E-4</v>
      </c>
    </row>
    <row r="45" spans="1:3" x14ac:dyDescent="0.25">
      <c r="A45" s="16" t="s">
        <v>107</v>
      </c>
      <c r="B45" s="39">
        <v>31</v>
      </c>
      <c r="C45" s="33">
        <f t="shared" si="0"/>
        <v>2.8016267510167192E-4</v>
      </c>
    </row>
    <row r="46" spans="1:3" x14ac:dyDescent="0.25">
      <c r="A46" s="16" t="s">
        <v>108</v>
      </c>
      <c r="B46" s="39">
        <v>7</v>
      </c>
      <c r="C46" s="33">
        <f t="shared" si="0"/>
        <v>6.3262539539087214E-5</v>
      </c>
    </row>
    <row r="47" spans="1:3" x14ac:dyDescent="0.25">
      <c r="A47" s="37" t="s">
        <v>6</v>
      </c>
      <c r="B47" s="14">
        <f>SUM(B2:B46)</f>
        <v>110650</v>
      </c>
      <c r="C47" s="25">
        <f>SUM(C2:C46)</f>
        <v>0.99999999999999967</v>
      </c>
    </row>
    <row r="48" spans="1:3" x14ac:dyDescent="0.35">
      <c r="A48" s="50"/>
    </row>
    <row r="52" spans="1:3" x14ac:dyDescent="0.25">
      <c r="A52" s="65" t="s">
        <v>109</v>
      </c>
      <c r="B52" s="65"/>
      <c r="C52" s="15"/>
    </row>
    <row r="53" spans="1:3" x14ac:dyDescent="0.25">
      <c r="A53" s="40" t="s">
        <v>110</v>
      </c>
      <c r="B53" s="22">
        <v>1188</v>
      </c>
      <c r="C53" s="15"/>
    </row>
    <row r="54" spans="1:3" x14ac:dyDescent="0.25">
      <c r="A54" s="40" t="s">
        <v>111</v>
      </c>
      <c r="B54" s="22">
        <v>4386</v>
      </c>
      <c r="C54" s="15"/>
    </row>
    <row r="55" spans="1:3" x14ac:dyDescent="0.25">
      <c r="A55" s="40" t="s">
        <v>112</v>
      </c>
      <c r="B55" s="22">
        <v>105076</v>
      </c>
      <c r="C55" s="15"/>
    </row>
    <row r="56" spans="1:3" x14ac:dyDescent="0.25">
      <c r="A56" s="34" t="s">
        <v>6</v>
      </c>
      <c r="B56" s="14">
        <f>SUM(B53:B55)</f>
        <v>110650</v>
      </c>
      <c r="C56" s="15"/>
    </row>
    <row r="57" spans="1:3" x14ac:dyDescent="0.35">
      <c r="A57" s="50" t="s">
        <v>7</v>
      </c>
    </row>
  </sheetData>
  <autoFilter ref="A1:C48" xr:uid="{00000000-0001-0000-0700-000000000000}"/>
  <mergeCells count="1">
    <mergeCell ref="A52:B52"/>
  </mergeCells>
  <conditionalFormatting sqref="C2:C46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13"/>
  <sheetViews>
    <sheetView showGridLines="0" zoomScaleNormal="100" workbookViewId="0"/>
  </sheetViews>
  <sheetFormatPr baseColWidth="10" defaultColWidth="10.85546875" defaultRowHeight="18" x14ac:dyDescent="0.25"/>
  <cols>
    <col min="1" max="1" width="50.140625" style="15" bestFit="1" customWidth="1"/>
    <col min="2" max="2" width="11.85546875" style="15" bestFit="1" customWidth="1"/>
    <col min="3" max="3" width="14.28515625" style="15" customWidth="1"/>
    <col min="4" max="16384" width="10.85546875" style="15"/>
  </cols>
  <sheetData>
    <row r="1" spans="1:9" x14ac:dyDescent="0.25">
      <c r="A1" s="61" t="s">
        <v>113</v>
      </c>
      <c r="B1" s="35" t="s">
        <v>1</v>
      </c>
      <c r="C1" s="13" t="s">
        <v>9</v>
      </c>
      <c r="F1"/>
      <c r="G1"/>
      <c r="H1"/>
      <c r="I1"/>
    </row>
    <row r="2" spans="1:9" x14ac:dyDescent="0.25">
      <c r="A2" s="43" t="s">
        <v>114</v>
      </c>
      <c r="B2" s="60">
        <v>1932</v>
      </c>
      <c r="C2" s="33">
        <f t="shared" ref="C2:C9" si="0">(B2/$B$10)*100%</f>
        <v>0.37668161434977576</v>
      </c>
      <c r="F2"/>
      <c r="G2"/>
      <c r="H2"/>
      <c r="I2"/>
    </row>
    <row r="3" spans="1:9" x14ac:dyDescent="0.25">
      <c r="A3" s="62" t="s">
        <v>115</v>
      </c>
      <c r="B3" s="36">
        <v>1526</v>
      </c>
      <c r="C3" s="33">
        <f t="shared" si="0"/>
        <v>0.29752388379801131</v>
      </c>
      <c r="F3"/>
      <c r="G3"/>
      <c r="H3"/>
      <c r="I3"/>
    </row>
    <row r="4" spans="1:9" x14ac:dyDescent="0.25">
      <c r="A4" s="36" t="s">
        <v>116</v>
      </c>
      <c r="B4" s="36">
        <v>675</v>
      </c>
      <c r="C4" s="33">
        <f t="shared" si="0"/>
        <v>0.13160460128680054</v>
      </c>
      <c r="F4"/>
      <c r="G4"/>
      <c r="H4"/>
      <c r="I4"/>
    </row>
    <row r="5" spans="1:9" x14ac:dyDescent="0.25">
      <c r="A5" s="36" t="s">
        <v>117</v>
      </c>
      <c r="B5" s="36">
        <v>388</v>
      </c>
      <c r="C5" s="33">
        <f t="shared" si="0"/>
        <v>7.5648274517449793E-2</v>
      </c>
      <c r="F5"/>
      <c r="G5"/>
      <c r="H5"/>
      <c r="I5"/>
    </row>
    <row r="6" spans="1:9" x14ac:dyDescent="0.25">
      <c r="A6" s="36" t="s">
        <v>118</v>
      </c>
      <c r="B6" s="36">
        <v>334</v>
      </c>
      <c r="C6" s="33">
        <f t="shared" si="0"/>
        <v>6.5119906414505754E-2</v>
      </c>
      <c r="F6"/>
      <c r="G6"/>
      <c r="H6"/>
      <c r="I6"/>
    </row>
    <row r="7" spans="1:9" x14ac:dyDescent="0.25">
      <c r="A7" s="36" t="s">
        <v>119</v>
      </c>
      <c r="B7" s="36">
        <v>209</v>
      </c>
      <c r="C7" s="33">
        <f t="shared" si="0"/>
        <v>4.0748683953987133E-2</v>
      </c>
      <c r="F7"/>
      <c r="G7"/>
      <c r="H7"/>
      <c r="I7"/>
    </row>
    <row r="8" spans="1:9" x14ac:dyDescent="0.25">
      <c r="A8" s="36" t="s">
        <v>120</v>
      </c>
      <c r="B8" s="36">
        <v>37</v>
      </c>
      <c r="C8" s="33">
        <f t="shared" si="0"/>
        <v>7.2138818483135116E-3</v>
      </c>
      <c r="F8"/>
      <c r="G8"/>
      <c r="H8"/>
      <c r="I8"/>
    </row>
    <row r="9" spans="1:9" x14ac:dyDescent="0.25">
      <c r="A9" s="36" t="s">
        <v>121</v>
      </c>
      <c r="B9" s="36">
        <v>28</v>
      </c>
      <c r="C9" s="33">
        <f t="shared" si="0"/>
        <v>5.4591538311561704E-3</v>
      </c>
      <c r="F9"/>
      <c r="G9"/>
      <c r="H9"/>
      <c r="I9"/>
    </row>
    <row r="10" spans="1:9" x14ac:dyDescent="0.25">
      <c r="A10" s="37" t="s">
        <v>6</v>
      </c>
      <c r="B10" s="37">
        <f>SUM(B2:B9)</f>
        <v>5129</v>
      </c>
      <c r="C10" s="25">
        <f>SUM(C2:C9)</f>
        <v>0.99999999999999989</v>
      </c>
    </row>
    <row r="11" spans="1:9" x14ac:dyDescent="0.35">
      <c r="A11" s="50" t="s">
        <v>7</v>
      </c>
    </row>
    <row r="13" spans="1:9" x14ac:dyDescent="0.25">
      <c r="F13" s="10"/>
    </row>
  </sheetData>
  <sortState xmlns:xlrd2="http://schemas.microsoft.com/office/spreadsheetml/2017/richdata2" ref="F1:I9">
    <sortCondition descending="1" ref="I2:I9"/>
  </sortState>
  <conditionalFormatting sqref="C2:C9">
    <cfRule type="dataBar" priority="2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F18"/>
  <sheetViews>
    <sheetView showGridLines="0" tabSelected="1" zoomScaleNormal="100" workbookViewId="0">
      <selection activeCell="D1" sqref="D1"/>
    </sheetView>
  </sheetViews>
  <sheetFormatPr baseColWidth="10" defaultColWidth="10.85546875" defaultRowHeight="18" x14ac:dyDescent="0.35"/>
  <cols>
    <col min="1" max="1" width="5" style="2" bestFit="1" customWidth="1"/>
    <col min="2" max="2" width="50.85546875" style="1" bestFit="1" customWidth="1"/>
    <col min="3" max="3" width="16.42578125" style="1" bestFit="1" customWidth="1"/>
    <col min="4" max="4" width="7.85546875" style="1" bestFit="1" customWidth="1"/>
    <col min="5" max="5" width="6.85546875" style="2" bestFit="1" customWidth="1"/>
    <col min="6" max="6" width="4" style="2" customWidth="1"/>
    <col min="7" max="7" width="5.28515625" style="1" customWidth="1"/>
    <col min="8" max="8" width="29.42578125" style="1" customWidth="1"/>
    <col min="9" max="16384" width="10.85546875" style="1"/>
  </cols>
  <sheetData>
    <row r="1" spans="1:6" ht="36" x14ac:dyDescent="0.35">
      <c r="A1" s="13" t="s">
        <v>122</v>
      </c>
      <c r="B1" s="13" t="s">
        <v>123</v>
      </c>
      <c r="C1" s="13" t="s">
        <v>124</v>
      </c>
      <c r="D1" s="13" t="s">
        <v>125</v>
      </c>
      <c r="E1" s="13" t="s">
        <v>126</v>
      </c>
      <c r="F1" s="1"/>
    </row>
    <row r="2" spans="1:6" x14ac:dyDescent="0.35">
      <c r="A2" s="24">
        <v>1</v>
      </c>
      <c r="B2" s="55" t="s">
        <v>64</v>
      </c>
      <c r="C2" s="41">
        <v>12938</v>
      </c>
      <c r="D2" s="56">
        <v>1</v>
      </c>
      <c r="E2" s="56">
        <v>5</v>
      </c>
    </row>
    <row r="3" spans="1:6" x14ac:dyDescent="0.35">
      <c r="A3" s="24">
        <v>2</v>
      </c>
      <c r="B3" s="55" t="s">
        <v>66</v>
      </c>
      <c r="C3" s="41">
        <v>10978</v>
      </c>
      <c r="D3" s="56">
        <v>1</v>
      </c>
      <c r="E3" s="56">
        <v>3</v>
      </c>
    </row>
    <row r="4" spans="1:6" x14ac:dyDescent="0.35">
      <c r="A4" s="24">
        <v>3</v>
      </c>
      <c r="B4" s="55" t="s">
        <v>69</v>
      </c>
      <c r="C4" s="41">
        <v>6827</v>
      </c>
      <c r="D4" s="56">
        <v>1</v>
      </c>
      <c r="E4" s="56">
        <v>3</v>
      </c>
    </row>
    <row r="5" spans="1:6" x14ac:dyDescent="0.35">
      <c r="A5" s="24">
        <v>4</v>
      </c>
      <c r="B5" s="55" t="s">
        <v>70</v>
      </c>
      <c r="C5" s="41">
        <v>4872</v>
      </c>
      <c r="D5" s="56">
        <v>1</v>
      </c>
      <c r="E5" s="56">
        <v>3</v>
      </c>
    </row>
    <row r="6" spans="1:6" x14ac:dyDescent="0.35">
      <c r="A6" s="24">
        <v>5</v>
      </c>
      <c r="B6" s="55" t="s">
        <v>71</v>
      </c>
      <c r="C6" s="41">
        <v>4169</v>
      </c>
      <c r="D6" s="56">
        <v>1</v>
      </c>
      <c r="E6" s="56">
        <v>3</v>
      </c>
    </row>
    <row r="7" spans="1:6" x14ac:dyDescent="0.35">
      <c r="A7" s="24">
        <v>6</v>
      </c>
      <c r="B7" s="55" t="s">
        <v>73</v>
      </c>
      <c r="C7" s="41">
        <v>3908</v>
      </c>
      <c r="D7" s="56">
        <v>1</v>
      </c>
      <c r="E7" s="56">
        <v>3</v>
      </c>
    </row>
    <row r="8" spans="1:6" x14ac:dyDescent="0.35">
      <c r="A8" s="24">
        <v>7</v>
      </c>
      <c r="B8" s="55" t="s">
        <v>74</v>
      </c>
      <c r="C8" s="41">
        <v>3513</v>
      </c>
      <c r="D8" s="56">
        <v>1</v>
      </c>
      <c r="E8" s="56">
        <v>3</v>
      </c>
    </row>
    <row r="9" spans="1:6" x14ac:dyDescent="0.35">
      <c r="A9" s="24">
        <v>8</v>
      </c>
      <c r="B9" s="55" t="s">
        <v>75</v>
      </c>
      <c r="C9" s="41">
        <v>3378</v>
      </c>
      <c r="D9" s="56">
        <v>1</v>
      </c>
      <c r="E9" s="56">
        <v>3</v>
      </c>
    </row>
    <row r="10" spans="1:6" x14ac:dyDescent="0.35">
      <c r="A10" s="24">
        <v>9</v>
      </c>
      <c r="B10" s="57" t="s">
        <v>76</v>
      </c>
      <c r="C10" s="42">
        <v>3292</v>
      </c>
      <c r="D10" s="56">
        <v>1</v>
      </c>
      <c r="E10" s="56">
        <v>3</v>
      </c>
    </row>
    <row r="11" spans="1:6" x14ac:dyDescent="0.35">
      <c r="A11" s="24">
        <v>10</v>
      </c>
      <c r="B11" s="52" t="s">
        <v>80</v>
      </c>
      <c r="C11" s="53">
        <v>2109</v>
      </c>
      <c r="D11" s="51">
        <v>1</v>
      </c>
      <c r="E11" s="51">
        <v>3</v>
      </c>
    </row>
    <row r="12" spans="1:6" x14ac:dyDescent="0.35">
      <c r="A12" s="24">
        <v>11</v>
      </c>
      <c r="B12" s="52" t="s">
        <v>81</v>
      </c>
      <c r="C12" s="53">
        <v>1847</v>
      </c>
      <c r="D12" s="54">
        <v>1</v>
      </c>
      <c r="E12" s="54">
        <v>3</v>
      </c>
    </row>
    <row r="13" spans="1:6" x14ac:dyDescent="0.35">
      <c r="A13" s="24">
        <v>12</v>
      </c>
      <c r="B13" s="57" t="s">
        <v>82</v>
      </c>
      <c r="C13" s="42">
        <v>1753</v>
      </c>
      <c r="D13" s="58">
        <v>1</v>
      </c>
      <c r="E13" s="58">
        <v>3</v>
      </c>
    </row>
    <row r="14" spans="1:6" x14ac:dyDescent="0.35">
      <c r="A14" s="24">
        <v>13</v>
      </c>
      <c r="B14" s="57" t="s">
        <v>127</v>
      </c>
      <c r="C14" s="57">
        <v>644</v>
      </c>
      <c r="D14" s="58">
        <v>1</v>
      </c>
      <c r="E14" s="58">
        <v>3</v>
      </c>
    </row>
    <row r="15" spans="1:6" x14ac:dyDescent="0.35">
      <c r="A15" s="59"/>
      <c r="B15" s="37" t="s">
        <v>62</v>
      </c>
      <c r="C15" s="14">
        <f>SUM(C2:C14)</f>
        <v>60228</v>
      </c>
      <c r="D15" s="59"/>
      <c r="E15" s="59"/>
      <c r="F15" s="1"/>
    </row>
    <row r="17" spans="1:1" x14ac:dyDescent="0.35">
      <c r="A17" s="50" t="s">
        <v>7</v>
      </c>
    </row>
    <row r="18" spans="1:1" x14ac:dyDescent="0.35">
      <c r="A1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95F0221-1395-49F7-BA3E-572E22005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86b4c-ccf5-4f84-966a-7ab6274a79c9"/>
    <ds:schemaRef ds:uri="c781e319-277f-447b-b0e9-377ec452c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1D566B08-7D5A-45C3-958F-A002D8069CF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Nivel</vt:lpstr>
      <vt:lpstr>División</vt:lpstr>
      <vt:lpstr>Sexo</vt:lpstr>
      <vt:lpstr>Edad</vt:lpstr>
      <vt:lpstr>Estado</vt:lpstr>
      <vt:lpstr>Lengua Indígena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Elena Ireta Corona</cp:lastModifiedBy>
  <cp:revision/>
  <dcterms:created xsi:type="dcterms:W3CDTF">2017-12-07T00:10:00Z</dcterms:created>
  <dcterms:modified xsi:type="dcterms:W3CDTF">2024-06-14T00:54:20Z</dcterms:modified>
  <cp:category/>
  <cp:contentStatus/>
</cp:coreProperties>
</file>