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2020-2021/"/>
    </mc:Choice>
  </mc:AlternateContent>
  <xr:revisionPtr revIDLastSave="0" documentId="13_ncr:1_{17D6C149-08D2-AA4D-AEEE-299DD1F47B30}" xr6:coauthVersionLast="47" xr6:coauthVersionMax="47" xr10:uidLastSave="{00000000-0000-0000-0000-000000000000}"/>
  <bookViews>
    <workbookView xWindow="0" yWindow="500" windowWidth="29040" windowHeight="15840" tabRatio="800" activeTab="2" xr2:uid="{00000000-000D-0000-FFFF-FFFF00000000}"/>
  </bookViews>
  <sheets>
    <sheet name="Nivel" sheetId="19" r:id="rId1"/>
    <sheet name="División" sheetId="20" r:id="rId2"/>
    <sheet name="Sexo" sheetId="11" r:id="rId3"/>
    <sheet name="Edad" sheetId="5" r:id="rId4"/>
    <sheet name="Estado (Lic. y TSU)" sheetId="21" r:id="rId5"/>
    <sheet name="Lengua Indígena" sheetId="13" r:id="rId6"/>
    <sheet name="Programa Educativo" sheetId="18" r:id="rId7"/>
    <sheet name="Discapacidad" sheetId="17" r:id="rId8"/>
    <sheet name="CIEES" sheetId="25" r:id="rId9"/>
  </sheets>
  <externalReferences>
    <externalReference r:id="rId10"/>
  </externalReferences>
  <definedNames>
    <definedName name="_xlnm._FilterDatabase" localSheetId="7" hidden="1">Discapacidad!#REF!</definedName>
    <definedName name="_xlnm._FilterDatabase" localSheetId="4" hidden="1">'Estado (Lic. y TSU)'!$A$1:$E$1</definedName>
    <definedName name="_xlnm._FilterDatabase" localSheetId="6" hidden="1">'Programa Educativo'!$A$1:$C$47</definedName>
    <definedName name="_xlcn.WorksheetConnection_mexicanosenelextranjeroB2C91" hidden="1">'[1]Lugar de nacimiento'!$B$2:$C$9</definedName>
    <definedName name="lengua_Indigena" localSheetId="5">'Lengua Indígena'!#REF!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mexicanos en el extranjero!$B$2:$C$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5" l="1"/>
  <c r="J3" i="25"/>
  <c r="B18" i="5"/>
  <c r="C12" i="17" l="1"/>
  <c r="B35" i="21"/>
  <c r="C2" i="21" s="1"/>
  <c r="B6" i="20" l="1"/>
  <c r="D10" i="17" l="1"/>
  <c r="C31" i="21"/>
  <c r="C3" i="5"/>
  <c r="D9" i="17" l="1"/>
  <c r="D7" i="17"/>
  <c r="D4" i="17"/>
  <c r="D6" i="17"/>
  <c r="D11" i="17"/>
  <c r="D3" i="17"/>
  <c r="C8" i="21"/>
  <c r="C23" i="21"/>
  <c r="C20" i="21"/>
  <c r="C30" i="21"/>
  <c r="C3" i="21"/>
  <c r="C5" i="21"/>
  <c r="C9" i="21"/>
  <c r="C21" i="21"/>
  <c r="C12" i="21"/>
  <c r="C28" i="21"/>
  <c r="C16" i="21"/>
  <c r="C18" i="21"/>
  <c r="C13" i="21"/>
  <c r="C11" i="21"/>
  <c r="C26" i="21"/>
  <c r="C29" i="21"/>
  <c r="C14" i="21"/>
  <c r="C10" i="21"/>
  <c r="C32" i="21"/>
  <c r="C25" i="21"/>
  <c r="C15" i="21"/>
  <c r="C17" i="21"/>
  <c r="C4" i="21"/>
  <c r="C22" i="21"/>
  <c r="C24" i="21"/>
  <c r="C33" i="21"/>
  <c r="C2" i="5"/>
  <c r="C15" i="5"/>
  <c r="C9" i="5"/>
  <c r="C34" i="21"/>
  <c r="C6" i="21"/>
  <c r="C27" i="21"/>
  <c r="C7" i="21"/>
  <c r="C19" i="21"/>
  <c r="C4" i="5"/>
  <c r="C10" i="5"/>
  <c r="C16" i="5"/>
  <c r="C5" i="5"/>
  <c r="C11" i="5"/>
  <c r="C17" i="5"/>
  <c r="C6" i="5"/>
  <c r="C12" i="5"/>
  <c r="C7" i="5"/>
  <c r="C13" i="5"/>
  <c r="C8" i="5"/>
  <c r="C14" i="5"/>
  <c r="C18" i="5" l="1"/>
  <c r="F11" i="11"/>
  <c r="F12" i="11"/>
  <c r="F13" i="11"/>
  <c r="B6" i="13" l="1"/>
  <c r="C5" i="13" l="1"/>
  <c r="C4" i="13"/>
  <c r="C6" i="13" l="1"/>
  <c r="B56" i="18"/>
  <c r="B47" i="18"/>
  <c r="C43" i="18" l="1"/>
  <c r="C37" i="18"/>
  <c r="C31" i="18"/>
  <c r="C25" i="18"/>
  <c r="C19" i="18"/>
  <c r="C13" i="18"/>
  <c r="C7" i="18"/>
  <c r="C32" i="18"/>
  <c r="C42" i="18"/>
  <c r="C36" i="18"/>
  <c r="C30" i="18"/>
  <c r="C24" i="18"/>
  <c r="C18" i="18"/>
  <c r="C12" i="18"/>
  <c r="C6" i="18"/>
  <c r="C26" i="18"/>
  <c r="C41" i="18"/>
  <c r="C35" i="18"/>
  <c r="C29" i="18"/>
  <c r="C23" i="18"/>
  <c r="C17" i="18"/>
  <c r="C11" i="18"/>
  <c r="C5" i="18"/>
  <c r="C20" i="18"/>
  <c r="C2" i="18"/>
  <c r="C46" i="18"/>
  <c r="C40" i="18"/>
  <c r="C34" i="18"/>
  <c r="C28" i="18"/>
  <c r="C22" i="18"/>
  <c r="C16" i="18"/>
  <c r="C10" i="18"/>
  <c r="C4" i="18"/>
  <c r="C14" i="18"/>
  <c r="C8" i="18"/>
  <c r="C45" i="18"/>
  <c r="C39" i="18"/>
  <c r="C33" i="18"/>
  <c r="C27" i="18"/>
  <c r="C21" i="18"/>
  <c r="C15" i="18"/>
  <c r="C9" i="18"/>
  <c r="C3" i="18"/>
  <c r="C38" i="18"/>
  <c r="C44" i="18"/>
  <c r="G7" i="5"/>
  <c r="F10" i="11"/>
  <c r="B5" i="11"/>
  <c r="B6" i="19"/>
  <c r="C47" i="18" l="1"/>
  <c r="C5" i="20"/>
  <c r="C4" i="20"/>
  <c r="C3" i="20"/>
  <c r="C2" i="20"/>
  <c r="C3" i="11"/>
  <c r="C4" i="11"/>
  <c r="H6" i="5"/>
  <c r="H5" i="5"/>
  <c r="H3" i="5"/>
  <c r="H4" i="5"/>
  <c r="F14" i="11"/>
  <c r="C10" i="11" s="1"/>
  <c r="H7" i="5" l="1"/>
  <c r="C13" i="11"/>
  <c r="C12" i="11"/>
  <c r="C11" i="11"/>
  <c r="E11" i="11"/>
  <c r="E10" i="11"/>
  <c r="E13" i="11"/>
  <c r="E12" i="11"/>
  <c r="C5" i="11"/>
  <c r="C6" i="20"/>
  <c r="D2" i="17"/>
  <c r="D12" i="1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mexicanos en el extranjero!$B$2:$C$9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mexicanosenelextranjeroB2C91"/>
        </x15:connection>
      </ext>
    </extLst>
  </connection>
</connections>
</file>

<file path=xl/sharedStrings.xml><?xml version="1.0" encoding="utf-8"?>
<sst xmlns="http://schemas.openxmlformats.org/spreadsheetml/2006/main" count="192" uniqueCount="136">
  <si>
    <t>Nivel</t>
  </si>
  <si>
    <t>Matrícula</t>
  </si>
  <si>
    <t>Licenciatura</t>
  </si>
  <si>
    <t>Técnico Superior Universitario</t>
  </si>
  <si>
    <t>Especialidad</t>
  </si>
  <si>
    <t>Maestría</t>
  </si>
  <si>
    <t>Total</t>
  </si>
  <si>
    <t>Fuente: Sistema de Información Estadística 911</t>
  </si>
  <si>
    <t>División</t>
  </si>
  <si>
    <t>%</t>
  </si>
  <si>
    <t>CSA</t>
  </si>
  <si>
    <t>CSBA</t>
  </si>
  <si>
    <t>CEIT</t>
  </si>
  <si>
    <t>POS</t>
  </si>
  <si>
    <t>Sexo</t>
  </si>
  <si>
    <t>Hombre</t>
  </si>
  <si>
    <t>Mujer</t>
  </si>
  <si>
    <t>% H del Total</t>
  </si>
  <si>
    <t>% M del Total</t>
  </si>
  <si>
    <t>Edad</t>
  </si>
  <si>
    <t>Menores de 18</t>
  </si>
  <si>
    <t>Menores a 21 años</t>
  </si>
  <si>
    <t>21 a 29 años</t>
  </si>
  <si>
    <t>30 a 39 años</t>
  </si>
  <si>
    <t>40 años o más</t>
  </si>
  <si>
    <t>30 a 34 años</t>
  </si>
  <si>
    <t>35 a 39 años</t>
  </si>
  <si>
    <t>Estado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</si>
  <si>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</si>
  <si>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</si>
  <si>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</si>
  <si>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</si>
  <si>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</si>
  <si>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</si>
  <si>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</si>
  <si>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</si>
  <si>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</si>
  <si>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</si>
  <si>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</si>
  <si>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</si>
  <si>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</si>
  <si>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</si>
  <si>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</si>
  <si>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</si>
  <si>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</si>
  <si>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</si>
  <si>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</si>
  <si>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</si>
  <si>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</si>
  <si>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</si>
  <si>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</si>
  <si>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</si>
  <si>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</si>
  <si>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</si>
  <si>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</si>
  <si>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</si>
  <si>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</si>
  <si>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</si>
  <si>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</si>
  <si>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</si>
  <si>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Fuera del país</t>
  </si>
  <si>
    <t>Distribución de matrícula hablante de una lengua indígena nacional</t>
  </si>
  <si>
    <t>Lengua indígena</t>
  </si>
  <si>
    <t>Hombres</t>
  </si>
  <si>
    <t xml:space="preserve">Mujeres </t>
  </si>
  <si>
    <t>TOTAL</t>
  </si>
  <si>
    <t>Programa Educativo</t>
  </si>
  <si>
    <t>Lic. en Derecho</t>
  </si>
  <si>
    <t>Lic. en Nutrición Aplicada</t>
  </si>
  <si>
    <t>Lic. en Gestión y Administración de PyME</t>
  </si>
  <si>
    <t>Ing. en Desarrollo de Software</t>
  </si>
  <si>
    <t>Lic. en Contaduría y Finanzas Públicas</t>
  </si>
  <si>
    <t>Lic. en Mercadotecnia Internacional</t>
  </si>
  <si>
    <t>Lic. en Administración de Empresas Turísticas</t>
  </si>
  <si>
    <t>Ing. en Logística y Transporte</t>
  </si>
  <si>
    <t>Ing. en Biotecnología</t>
  </si>
  <si>
    <t>Lic. en Seguridad Pública</t>
  </si>
  <si>
    <t>Ing. en Telemática</t>
  </si>
  <si>
    <t>Lic. en Matemáticas</t>
  </si>
  <si>
    <t>Lic. en Administración y Gestión Pública</t>
  </si>
  <si>
    <t>Ing. en Energías Renovables</t>
  </si>
  <si>
    <t>Lic. en Gerencia de Servicios de Salud</t>
  </si>
  <si>
    <t>Lic. en Políticas y Proyectos Sociales</t>
  </si>
  <si>
    <t>Ing. en Gestión Industrial</t>
  </si>
  <si>
    <t>Lic. en Promoción y Educación para la Salud</t>
  </si>
  <si>
    <t>Lic. en Desarrollo Comunitario</t>
  </si>
  <si>
    <t>Ing. en Tecnología Ambiental</t>
  </si>
  <si>
    <t>Lic. en Enseñanza de las Matemáticas</t>
  </si>
  <si>
    <t>TSU en Urgencias Médicas</t>
  </si>
  <si>
    <t>TSU en Gestión y Administración de PyME</t>
  </si>
  <si>
    <t>TSU en Desarrollo de Software</t>
  </si>
  <si>
    <t>M. en Seguridad Alimentaria</t>
  </si>
  <si>
    <t>M. Enseñanza de la Historia de México</t>
  </si>
  <si>
    <t>TSU en Logística y Transporte</t>
  </si>
  <si>
    <t>TSU en Nutrición Aplicada</t>
  </si>
  <si>
    <t>TSU en Mercadotecnia Internacional</t>
  </si>
  <si>
    <t>Lic. en Seguridad Alimentaria</t>
  </si>
  <si>
    <t>TSU en Administración de Empresas Turísticas</t>
  </si>
  <si>
    <t>TSU en Seguridad Pública</t>
  </si>
  <si>
    <t>Lic. en Gestión Territorial</t>
  </si>
  <si>
    <t>TSU en Telemática</t>
  </si>
  <si>
    <t>TSU en Biotecnología</t>
  </si>
  <si>
    <t>TSU en Energías Renovables</t>
  </si>
  <si>
    <t>TSU en Desarrollo Comunitario</t>
  </si>
  <si>
    <t>TSU en Matemáticas</t>
  </si>
  <si>
    <t>TSU en Gestión de Servicios de Salud</t>
  </si>
  <si>
    <t>TSU en Tecnología Ambiental</t>
  </si>
  <si>
    <t>TSU en Proyectos Sociales</t>
  </si>
  <si>
    <t>TSU en Gestión Industrial</t>
  </si>
  <si>
    <t>Esp. en Enseñanza de la Historia de México</t>
  </si>
  <si>
    <t>TSU en Promoción de la Salud</t>
  </si>
  <si>
    <t>TSU en Promotoría Comunitaria</t>
  </si>
  <si>
    <t>Matricula 2020-2021</t>
  </si>
  <si>
    <t>Posgrado</t>
  </si>
  <si>
    <t>TSU</t>
  </si>
  <si>
    <t>Licenciatura e Ingeniería</t>
  </si>
  <si>
    <t>Tipo de Discapacidad</t>
  </si>
  <si>
    <t>Discapacidad física/motriz</t>
  </si>
  <si>
    <t xml:space="preserve">Discapacidad intelectual </t>
  </si>
  <si>
    <t>Discapacidad múltiple</t>
  </si>
  <si>
    <t xml:space="preserve">Discapacidad auditiva: </t>
  </si>
  <si>
    <t>Hipoacusia</t>
  </si>
  <si>
    <t>Sordera</t>
  </si>
  <si>
    <t>Discapacidad visual:</t>
  </si>
  <si>
    <t>Baja visión</t>
  </si>
  <si>
    <t>Ceguera</t>
  </si>
  <si>
    <t>Discapacidad psicosocial</t>
  </si>
  <si>
    <t xml:space="preserve">Fuente: Sistema de Información Estadística 911 </t>
  </si>
  <si>
    <t>No.</t>
  </si>
  <si>
    <t>Programa Educativo Nivel Licenciatura</t>
  </si>
  <si>
    <t>Matrícula_Lic</t>
  </si>
  <si>
    <t>Nivel CIEES</t>
  </si>
  <si>
    <t>Años</t>
  </si>
  <si>
    <t>Programa Educativo Nivel TSU</t>
  </si>
  <si>
    <t>Matrícula_TSU</t>
  </si>
  <si>
    <t>Lic. Gestión y Administración de 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</si>
</sst>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11"/>
      <color rgb="FF000000"/>
      <name val="Montserrat"/>
    </font>
    <font>
      <b/>
      <sz val="11"/>
      <color rgb="FFFFFFFF"/>
      <name val="Montserrat"/>
    </font>
    <font>
      <sz val="8"/>
      <name val="Calibri"/>
      <family val="2"/>
      <scheme val="minor"/>
    </font>
    <font>
      <sz val="11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235B4E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9" fontId="4" fillId="3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0" fontId="2" fillId="0" borderId="6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3" fontId="4" fillId="3" borderId="0" xfId="0" applyNumberFormat="1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0" fontId="2" fillId="0" borderId="6" xfId="0" applyNumberFormat="1" applyFont="1" applyBorder="1" applyAlignment="1">
      <alignment horizontal="center" vertical="center"/>
    </xf>
    <xf numFmtId="10" fontId="2" fillId="0" borderId="5" xfId="1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10" fontId="2" fillId="0" borderId="8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9" fontId="4" fillId="3" borderId="8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0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0" fontId="2" fillId="0" borderId="8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6" fillId="5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6" borderId="8" xfId="0" applyFont="1" applyFill="1" applyBorder="1" applyAlignment="1">
      <alignment horizontal="center"/>
    </xf>
    <xf numFmtId="3" fontId="8" fillId="0" borderId="8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3" fontId="5" fillId="0" borderId="12" xfId="0" applyNumberFormat="1" applyFont="1" applyBorder="1"/>
    <xf numFmtId="0" fontId="4" fillId="2" borderId="10" xfId="0" applyFont="1" applyFill="1" applyBorder="1" applyAlignment="1">
      <alignment horizontal="center" vertical="center" wrapText="1"/>
    </xf>
    <xf numFmtId="0" fontId="8" fillId="0" borderId="1" xfId="0" applyFont="1" applyBorder="1"/>
    <xf numFmtId="3" fontId="4" fillId="3" borderId="9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0" fontId="2" fillId="6" borderId="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91C32"/>
      <color rgb="FFBC955C"/>
      <color rgb="FF235B4E"/>
      <color rgb="FF883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ugar%20de%20nacimient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gar de nacimien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Custom 1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9F2241"/>
      </a:accent1>
      <a:accent2>
        <a:srgbClr val="235B4E"/>
      </a:accent2>
      <a:accent3>
        <a:srgbClr val="DDC9A3"/>
      </a:accent3>
      <a:accent4>
        <a:srgbClr val="691C32"/>
      </a:accent4>
      <a:accent5>
        <a:srgbClr val="10312B"/>
      </a:accent5>
      <a:accent6>
        <a:srgbClr val="BC955C"/>
      </a:accent6>
      <a:hlink>
        <a:srgbClr val="6F7271"/>
      </a:hlink>
      <a:folHlink>
        <a:srgbClr val="989A9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C29"/>
  <sheetViews>
    <sheetView showGridLines="0" zoomScaleNormal="100" workbookViewId="0">
      <selection activeCell="B6" sqref="B6"/>
    </sheetView>
  </sheetViews>
  <sheetFormatPr baseColWidth="10" defaultColWidth="10.83203125" defaultRowHeight="15" x14ac:dyDescent="0.2"/>
  <cols>
    <col min="1" max="1" width="33.5" style="16" bestFit="1" customWidth="1"/>
    <col min="2" max="2" width="11.83203125" style="16" bestFit="1" customWidth="1"/>
    <col min="3" max="16384" width="10.83203125" style="16"/>
  </cols>
  <sheetData>
    <row r="1" spans="1:3" ht="16" x14ac:dyDescent="0.2">
      <c r="A1" s="14" t="s">
        <v>0</v>
      </c>
      <c r="B1" s="14" t="s">
        <v>1</v>
      </c>
    </row>
    <row r="2" spans="1:3" x14ac:dyDescent="0.2">
      <c r="A2" s="17" t="s">
        <v>2</v>
      </c>
      <c r="B2" s="23">
        <v>96033</v>
      </c>
    </row>
    <row r="3" spans="1:3" x14ac:dyDescent="0.2">
      <c r="A3" s="17" t="s">
        <v>3</v>
      </c>
      <c r="B3" s="23">
        <v>4051</v>
      </c>
    </row>
    <row r="4" spans="1:3" x14ac:dyDescent="0.2">
      <c r="A4" s="17" t="s">
        <v>4</v>
      </c>
      <c r="B4" s="23">
        <v>272</v>
      </c>
    </row>
    <row r="5" spans="1:3" x14ac:dyDescent="0.2">
      <c r="A5" s="17" t="s">
        <v>5</v>
      </c>
      <c r="B5" s="23">
        <v>1545</v>
      </c>
    </row>
    <row r="6" spans="1:3" x14ac:dyDescent="0.2">
      <c r="A6" s="39" t="s">
        <v>6</v>
      </c>
      <c r="B6" s="15">
        <f>SUM(B2:B5)</f>
        <v>101901</v>
      </c>
    </row>
    <row r="7" spans="1:3" x14ac:dyDescent="0.2">
      <c r="A7" s="1" t="s">
        <v>7</v>
      </c>
    </row>
    <row r="11" spans="1:3" x14ac:dyDescent="0.2">
      <c r="C11"/>
    </row>
    <row r="12" spans="1:3" x14ac:dyDescent="0.2">
      <c r="C12"/>
    </row>
    <row r="13" spans="1:3" x14ac:dyDescent="0.2">
      <c r="C13"/>
    </row>
    <row r="14" spans="1:3" x14ac:dyDescent="0.2">
      <c r="C14"/>
    </row>
    <row r="15" spans="1:3" x14ac:dyDescent="0.2">
      <c r="C15"/>
    </row>
    <row r="16" spans="1:3" x14ac:dyDescent="0.2">
      <c r="C16"/>
    </row>
    <row r="17" spans="3:3" x14ac:dyDescent="0.2">
      <c r="C17"/>
    </row>
    <row r="18" spans="3:3" x14ac:dyDescent="0.2">
      <c r="C18"/>
    </row>
    <row r="19" spans="3:3" x14ac:dyDescent="0.2">
      <c r="C19"/>
    </row>
    <row r="20" spans="3:3" x14ac:dyDescent="0.2">
      <c r="C20"/>
    </row>
    <row r="21" spans="3:3" x14ac:dyDescent="0.2">
      <c r="C21"/>
    </row>
    <row r="22" spans="3:3" x14ac:dyDescent="0.2">
      <c r="C22"/>
    </row>
    <row r="23" spans="3:3" x14ac:dyDescent="0.2">
      <c r="C23"/>
    </row>
    <row r="24" spans="3:3" x14ac:dyDescent="0.2">
      <c r="C24"/>
    </row>
    <row r="25" spans="3:3" x14ac:dyDescent="0.2">
      <c r="C25"/>
    </row>
    <row r="26" spans="3:3" x14ac:dyDescent="0.2">
      <c r="C26"/>
    </row>
    <row r="27" spans="3:3" x14ac:dyDescent="0.2">
      <c r="C27"/>
    </row>
    <row r="28" spans="3:3" x14ac:dyDescent="0.2">
      <c r="C28"/>
    </row>
    <row r="29" spans="3:3" x14ac:dyDescent="0.2">
      <c r="C2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C7"/>
  <sheetViews>
    <sheetView showGridLines="0" zoomScaleNormal="100" workbookViewId="0">
      <selection activeCell="H6" sqref="H6"/>
    </sheetView>
  </sheetViews>
  <sheetFormatPr baseColWidth="10" defaultColWidth="10.83203125" defaultRowHeight="15" x14ac:dyDescent="0.2"/>
  <cols>
    <col min="1" max="1" width="16.5" style="16" customWidth="1"/>
    <col min="2" max="2" width="12.5" style="16" customWidth="1"/>
    <col min="3" max="3" width="12.1640625" style="16" customWidth="1"/>
    <col min="4" max="16384" width="10.83203125" style="16"/>
  </cols>
  <sheetData>
    <row r="1" spans="1:3" ht="16" x14ac:dyDescent="0.2">
      <c r="A1" s="8" t="s">
        <v>8</v>
      </c>
      <c r="B1" s="8" t="s">
        <v>1</v>
      </c>
      <c r="C1" s="8" t="s">
        <v>9</v>
      </c>
    </row>
    <row r="2" spans="1:3" ht="16.5" customHeight="1" x14ac:dyDescent="0.2">
      <c r="A2" s="18" t="s">
        <v>10</v>
      </c>
      <c r="B2" s="23">
        <v>51179</v>
      </c>
      <c r="C2" s="19">
        <f>(B2/$B$6)*100%</f>
        <v>0.50224237249879788</v>
      </c>
    </row>
    <row r="3" spans="1:3" x14ac:dyDescent="0.2">
      <c r="A3" s="18" t="s">
        <v>11</v>
      </c>
      <c r="B3" s="23">
        <v>24682</v>
      </c>
      <c r="C3" s="19">
        <f t="shared" ref="C3:C5" si="0">(B3/$B$6)*100%</f>
        <v>0.24221548365570506</v>
      </c>
    </row>
    <row r="4" spans="1:3" x14ac:dyDescent="0.2">
      <c r="A4" s="18" t="s">
        <v>12</v>
      </c>
      <c r="B4" s="23">
        <v>24223</v>
      </c>
      <c r="C4" s="19">
        <f t="shared" si="0"/>
        <v>0.23771111176534088</v>
      </c>
    </row>
    <row r="5" spans="1:3" x14ac:dyDescent="0.2">
      <c r="A5" s="18" t="s">
        <v>13</v>
      </c>
      <c r="B5" s="23">
        <v>1817</v>
      </c>
      <c r="C5" s="19">
        <f t="shared" si="0"/>
        <v>1.7831032080156229E-2</v>
      </c>
    </row>
    <row r="6" spans="1:3" ht="16.5" customHeight="1" x14ac:dyDescent="0.2">
      <c r="A6" s="40" t="s">
        <v>6</v>
      </c>
      <c r="B6" s="13">
        <f>SUM(B2:B5)</f>
        <v>101901</v>
      </c>
      <c r="C6" s="6">
        <f>SUM(C2:C5)</f>
        <v>1</v>
      </c>
    </row>
    <row r="7" spans="1:3" x14ac:dyDescent="0.2">
      <c r="A7" s="1" t="s">
        <v>7</v>
      </c>
    </row>
  </sheetData>
  <sortState xmlns:xlrd2="http://schemas.microsoft.com/office/spreadsheetml/2017/richdata2" ref="A2:C5">
    <sortCondition descending="1" ref="B2"/>
  </sortState>
  <conditionalFormatting sqref="C2:C5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{4E426C7F-B5C4-47C9-88E4-C66B384828FD}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426C7F-B5C4-47C9-88E4-C66B384828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G36"/>
  <sheetViews>
    <sheetView showGridLines="0" tabSelected="1" zoomScaleNormal="100" workbookViewId="0">
      <selection activeCell="C26" sqref="C26"/>
    </sheetView>
  </sheetViews>
  <sheetFormatPr baseColWidth="10" defaultColWidth="10.83203125" defaultRowHeight="15" x14ac:dyDescent="0.2"/>
  <cols>
    <col min="1" max="1" width="33.83203125" style="16" customWidth="1"/>
    <col min="2" max="2" width="11" style="16" bestFit="1" customWidth="1"/>
    <col min="3" max="3" width="14.6640625" style="16" bestFit="1" customWidth="1"/>
    <col min="4" max="4" width="8.5" style="16" bestFit="1" customWidth="1"/>
    <col min="5" max="5" width="16.5" style="16" customWidth="1"/>
    <col min="6" max="16384" width="10.83203125" style="16"/>
  </cols>
  <sheetData>
    <row r="2" spans="1:7" x14ac:dyDescent="0.2">
      <c r="A2" s="21" t="s">
        <v>14</v>
      </c>
      <c r="B2" s="21" t="s">
        <v>1</v>
      </c>
      <c r="C2" s="21" t="s">
        <v>9</v>
      </c>
    </row>
    <row r="3" spans="1:7" x14ac:dyDescent="0.2">
      <c r="A3" s="22" t="s">
        <v>15</v>
      </c>
      <c r="B3" s="46">
        <v>48015</v>
      </c>
      <c r="C3" s="24">
        <f>(B3/B5)*100%</f>
        <v>0.47119262813907614</v>
      </c>
    </row>
    <row r="4" spans="1:7" x14ac:dyDescent="0.2">
      <c r="A4" s="22" t="s">
        <v>16</v>
      </c>
      <c r="B4" s="46">
        <v>53886</v>
      </c>
      <c r="C4" s="24">
        <f>(B4/B5)*100%</f>
        <v>0.52880737186092386</v>
      </c>
    </row>
    <row r="5" spans="1:7" x14ac:dyDescent="0.2">
      <c r="A5" s="39" t="s">
        <v>6</v>
      </c>
      <c r="B5" s="15">
        <f>SUM(B3:B4)</f>
        <v>101901</v>
      </c>
      <c r="C5" s="26">
        <f>SUM(C3:C4)</f>
        <v>1</v>
      </c>
    </row>
    <row r="9" spans="1:7" x14ac:dyDescent="0.2">
      <c r="A9" s="21" t="s">
        <v>0</v>
      </c>
      <c r="B9" s="21" t="s">
        <v>15</v>
      </c>
      <c r="C9" s="21" t="s">
        <v>17</v>
      </c>
      <c r="D9" s="21" t="s">
        <v>16</v>
      </c>
      <c r="E9" s="21" t="s">
        <v>18</v>
      </c>
      <c r="F9" s="39" t="s">
        <v>6</v>
      </c>
    </row>
    <row r="10" spans="1:7" x14ac:dyDescent="0.2">
      <c r="A10" s="22" t="s">
        <v>2</v>
      </c>
      <c r="B10" s="23">
        <v>45009</v>
      </c>
      <c r="C10" s="24">
        <f>(B10/F14)*100%</f>
        <v>0.4416934083080637</v>
      </c>
      <c r="D10" s="23">
        <v>51024</v>
      </c>
      <c r="E10" s="24">
        <f>(D10/F14)*100%</f>
        <v>0.50072128830924134</v>
      </c>
      <c r="F10" s="23">
        <f>B10+D10</f>
        <v>96033</v>
      </c>
    </row>
    <row r="11" spans="1:7" x14ac:dyDescent="0.2">
      <c r="A11" s="22" t="s">
        <v>3</v>
      </c>
      <c r="B11" s="23">
        <v>2121</v>
      </c>
      <c r="C11" s="24">
        <f>(B11/F14)*100%</f>
        <v>2.0814319780963878E-2</v>
      </c>
      <c r="D11" s="23">
        <v>1930</v>
      </c>
      <c r="E11" s="24">
        <f>(D11/F14)*100%</f>
        <v>1.8939951521574863E-2</v>
      </c>
      <c r="F11" s="23">
        <f t="shared" ref="F11:F13" si="0">B11+D11</f>
        <v>4051</v>
      </c>
      <c r="G11" s="47"/>
    </row>
    <row r="12" spans="1:7" x14ac:dyDescent="0.2">
      <c r="A12" s="22" t="s">
        <v>4</v>
      </c>
      <c r="B12" s="23">
        <v>122</v>
      </c>
      <c r="C12" s="24">
        <f>(B12/F14)*100%</f>
        <v>1.197240458876753E-3</v>
      </c>
      <c r="D12" s="23">
        <v>150</v>
      </c>
      <c r="E12" s="24">
        <f>(D12/F14)*100%</f>
        <v>1.4720169576353519E-3</v>
      </c>
      <c r="F12" s="23">
        <f t="shared" si="0"/>
        <v>272</v>
      </c>
      <c r="G12" s="47"/>
    </row>
    <row r="13" spans="1:7" x14ac:dyDescent="0.2">
      <c r="A13" s="22" t="s">
        <v>5</v>
      </c>
      <c r="B13" s="23">
        <v>763</v>
      </c>
      <c r="C13" s="24">
        <f>(B13/F14)*100%</f>
        <v>7.487659591171824E-3</v>
      </c>
      <c r="D13" s="23">
        <v>782</v>
      </c>
      <c r="E13" s="24">
        <f>(D13/F14)*100%</f>
        <v>7.6741150724723012E-3</v>
      </c>
      <c r="F13" s="23">
        <f t="shared" si="0"/>
        <v>1545</v>
      </c>
    </row>
    <row r="14" spans="1:7" x14ac:dyDescent="0.2">
      <c r="A14" s="59" t="s">
        <v>6</v>
      </c>
      <c r="B14" s="59"/>
      <c r="C14" s="59"/>
      <c r="D14" s="59"/>
      <c r="E14" s="59"/>
      <c r="F14" s="15">
        <f>SUM(F10:F13)</f>
        <v>101901</v>
      </c>
    </row>
    <row r="16" spans="1:7" x14ac:dyDescent="0.2">
      <c r="A16" s="1" t="s">
        <v>7</v>
      </c>
    </row>
    <row r="18" spans="2:5" x14ac:dyDescent="0.2">
      <c r="D18"/>
      <c r="E18"/>
    </row>
    <row r="19" spans="2:5" x14ac:dyDescent="0.2">
      <c r="B19"/>
      <c r="C19"/>
      <c r="D19"/>
      <c r="E19"/>
    </row>
    <row r="20" spans="2:5" x14ac:dyDescent="0.2">
      <c r="B20"/>
      <c r="C20"/>
      <c r="D20"/>
      <c r="E20"/>
    </row>
    <row r="21" spans="2:5" x14ac:dyDescent="0.2">
      <c r="D21"/>
      <c r="E21"/>
    </row>
    <row r="22" spans="2:5" x14ac:dyDescent="0.2">
      <c r="D22"/>
      <c r="E22"/>
    </row>
    <row r="23" spans="2:5" x14ac:dyDescent="0.2">
      <c r="D23"/>
      <c r="E23"/>
    </row>
    <row r="24" spans="2:5" x14ac:dyDescent="0.2">
      <c r="D24"/>
      <c r="E24"/>
    </row>
    <row r="25" spans="2:5" x14ac:dyDescent="0.2">
      <c r="D25"/>
      <c r="E25"/>
    </row>
    <row r="26" spans="2:5" x14ac:dyDescent="0.2">
      <c r="D26"/>
      <c r="E26"/>
    </row>
    <row r="27" spans="2:5" x14ac:dyDescent="0.2">
      <c r="D27"/>
      <c r="E27"/>
    </row>
    <row r="28" spans="2:5" x14ac:dyDescent="0.2">
      <c r="D28"/>
      <c r="E28"/>
    </row>
    <row r="29" spans="2:5" x14ac:dyDescent="0.2">
      <c r="D29"/>
      <c r="E29"/>
    </row>
    <row r="30" spans="2:5" x14ac:dyDescent="0.2">
      <c r="D30"/>
      <c r="E30"/>
    </row>
    <row r="31" spans="2:5" x14ac:dyDescent="0.2">
      <c r="D31"/>
      <c r="E31"/>
    </row>
    <row r="32" spans="2:5" x14ac:dyDescent="0.2">
      <c r="D32"/>
      <c r="E32"/>
    </row>
    <row r="33" spans="4:5" x14ac:dyDescent="0.2">
      <c r="D33"/>
      <c r="E33"/>
    </row>
    <row r="34" spans="4:5" x14ac:dyDescent="0.2">
      <c r="D34"/>
      <c r="E34"/>
    </row>
    <row r="35" spans="4:5" x14ac:dyDescent="0.2">
      <c r="D35"/>
      <c r="E35"/>
    </row>
    <row r="36" spans="4:5" x14ac:dyDescent="0.2">
      <c r="D36"/>
      <c r="E36"/>
    </row>
  </sheetData>
  <mergeCells count="1">
    <mergeCell ref="A14:E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J18"/>
  <sheetViews>
    <sheetView showGridLines="0" zoomScaleNormal="100" workbookViewId="0">
      <selection activeCell="G4" sqref="G4"/>
    </sheetView>
  </sheetViews>
  <sheetFormatPr baseColWidth="10" defaultColWidth="10.83203125" defaultRowHeight="15" x14ac:dyDescent="0.2"/>
  <cols>
    <col min="1" max="3" width="15.6640625" style="16" customWidth="1"/>
    <col min="4" max="5" width="10.83203125" style="16"/>
    <col min="6" max="6" width="21.6640625" style="16" customWidth="1"/>
    <col min="7" max="7" width="11" style="16" bestFit="1" customWidth="1"/>
    <col min="8" max="9" width="10.83203125" style="16"/>
    <col min="10" max="10" width="28.83203125" style="16" customWidth="1"/>
    <col min="11" max="16384" width="10.83203125" style="16"/>
  </cols>
  <sheetData>
    <row r="1" spans="1:10" x14ac:dyDescent="0.2">
      <c r="A1" s="21" t="s">
        <v>19</v>
      </c>
      <c r="B1" s="21" t="s">
        <v>1</v>
      </c>
      <c r="C1" s="21" t="s">
        <v>9</v>
      </c>
      <c r="J1" s="33"/>
    </row>
    <row r="2" spans="1:10" x14ac:dyDescent="0.2">
      <c r="A2" s="27" t="s">
        <v>20</v>
      </c>
      <c r="B2" s="28">
        <v>22</v>
      </c>
      <c r="C2" s="20">
        <f>(B2/B18)*100%</f>
        <v>2.1589582045318496E-4</v>
      </c>
      <c r="F2" s="21" t="s">
        <v>19</v>
      </c>
      <c r="G2" s="21" t="s">
        <v>1</v>
      </c>
      <c r="H2" s="21" t="s">
        <v>9</v>
      </c>
    </row>
    <row r="3" spans="1:10" x14ac:dyDescent="0.2">
      <c r="A3" s="29">
        <v>18</v>
      </c>
      <c r="B3" s="23">
        <v>221</v>
      </c>
      <c r="C3" s="9">
        <f t="shared" ref="C3" si="0">(B3/56258)*100%</f>
        <v>3.9283301930392121E-3</v>
      </c>
      <c r="F3" s="22" t="s">
        <v>21</v>
      </c>
      <c r="G3" s="23">
        <v>2339</v>
      </c>
      <c r="H3" s="24">
        <f>(G3/G7)*100%</f>
        <v>2.2953651092727255E-2</v>
      </c>
    </row>
    <row r="4" spans="1:10" x14ac:dyDescent="0.2">
      <c r="A4" s="29">
        <v>19</v>
      </c>
      <c r="B4" s="23">
        <v>848</v>
      </c>
      <c r="C4" s="9">
        <f>(B4/B18)*100%</f>
        <v>8.3218025338318569E-3</v>
      </c>
      <c r="F4" s="22" t="s">
        <v>22</v>
      </c>
      <c r="G4" s="23">
        <v>33171</v>
      </c>
      <c r="H4" s="24">
        <f>(G4/G7)*100%</f>
        <v>0.32552183001148172</v>
      </c>
    </row>
    <row r="5" spans="1:10" x14ac:dyDescent="0.2">
      <c r="A5" s="29">
        <v>20</v>
      </c>
      <c r="B5" s="23">
        <v>1248</v>
      </c>
      <c r="C5" s="9">
        <f>(B5/B18)*100%</f>
        <v>1.2247181087526128E-2</v>
      </c>
      <c r="F5" s="22" t="s">
        <v>23</v>
      </c>
      <c r="G5" s="23">
        <v>39136</v>
      </c>
      <c r="H5" s="24">
        <f>(G5/G7)*100%</f>
        <v>0.38405903769344757</v>
      </c>
    </row>
    <row r="6" spans="1:10" x14ac:dyDescent="0.2">
      <c r="A6" s="29">
        <v>21</v>
      </c>
      <c r="B6" s="23">
        <v>1796</v>
      </c>
      <c r="C6" s="9">
        <f>(B6/B18)*100%</f>
        <v>1.762494970608728E-2</v>
      </c>
      <c r="F6" s="22" t="s">
        <v>24</v>
      </c>
      <c r="G6" s="23">
        <v>27255</v>
      </c>
      <c r="H6" s="24">
        <f>(G6/G7)*100%</f>
        <v>0.26746548120234342</v>
      </c>
    </row>
    <row r="7" spans="1:10" x14ac:dyDescent="0.2">
      <c r="A7" s="29">
        <v>22</v>
      </c>
      <c r="B7" s="23">
        <v>2144</v>
      </c>
      <c r="C7" s="9">
        <f>(B7/B18)*100%</f>
        <v>2.1040029047801296E-2</v>
      </c>
      <c r="F7" s="39" t="s">
        <v>6</v>
      </c>
      <c r="G7" s="15">
        <f>SUM(G3:G6)</f>
        <v>101901</v>
      </c>
      <c r="H7" s="26">
        <f>SUM(H3:H6)</f>
        <v>1</v>
      </c>
    </row>
    <row r="8" spans="1:10" x14ac:dyDescent="0.2">
      <c r="A8" s="29">
        <v>23</v>
      </c>
      <c r="B8" s="23">
        <v>2778</v>
      </c>
      <c r="C8" s="9">
        <f>(B8/B18)*100%</f>
        <v>2.7261754055406717E-2</v>
      </c>
    </row>
    <row r="9" spans="1:10" x14ac:dyDescent="0.2">
      <c r="A9" s="29">
        <v>24</v>
      </c>
      <c r="B9" s="23">
        <v>3407</v>
      </c>
      <c r="C9" s="9">
        <f>(B9/B18)*100%</f>
        <v>3.3434411831090964E-2</v>
      </c>
    </row>
    <row r="10" spans="1:10" x14ac:dyDescent="0.2">
      <c r="A10" s="29">
        <v>25</v>
      </c>
      <c r="B10" s="23">
        <v>3981</v>
      </c>
      <c r="C10" s="9">
        <f>(B10/B18)*100%</f>
        <v>3.9067330055642238E-2</v>
      </c>
      <c r="F10" s="1" t="s">
        <v>7</v>
      </c>
    </row>
    <row r="11" spans="1:10" x14ac:dyDescent="0.2">
      <c r="A11" s="29">
        <v>26</v>
      </c>
      <c r="B11" s="23">
        <v>4424</v>
      </c>
      <c r="C11" s="9">
        <f>(B11/B18)*100%</f>
        <v>4.3414686803858647E-2</v>
      </c>
    </row>
    <row r="12" spans="1:10" x14ac:dyDescent="0.2">
      <c r="A12" s="29">
        <v>27</v>
      </c>
      <c r="B12" s="23">
        <v>4689</v>
      </c>
      <c r="C12" s="9">
        <f>(B12/B18)*100%</f>
        <v>4.6015250095681103E-2</v>
      </c>
    </row>
    <row r="13" spans="1:10" x14ac:dyDescent="0.2">
      <c r="A13" s="29">
        <v>28</v>
      </c>
      <c r="B13" s="23">
        <v>4995</v>
      </c>
      <c r="C13" s="9">
        <f>(B13/B18)*100%</f>
        <v>4.9018164689257224E-2</v>
      </c>
    </row>
    <row r="14" spans="1:10" x14ac:dyDescent="0.2">
      <c r="A14" s="29">
        <v>29</v>
      </c>
      <c r="B14" s="23">
        <v>4957</v>
      </c>
      <c r="C14" s="9">
        <f>(B14/B18)*100%</f>
        <v>4.8645253726656262E-2</v>
      </c>
    </row>
    <row r="15" spans="1:10" x14ac:dyDescent="0.2">
      <c r="A15" s="29" t="s">
        <v>25</v>
      </c>
      <c r="B15" s="23">
        <v>22162</v>
      </c>
      <c r="C15" s="9">
        <f>(B15/B18)*100%</f>
        <v>0.21748559876743112</v>
      </c>
    </row>
    <row r="16" spans="1:10" x14ac:dyDescent="0.2">
      <c r="A16" s="29" t="s">
        <v>26</v>
      </c>
      <c r="B16" s="23">
        <v>16974</v>
      </c>
      <c r="C16" s="9">
        <f>(B16/B18)*100%</f>
        <v>0.16657343892601642</v>
      </c>
    </row>
    <row r="17" spans="1:3" x14ac:dyDescent="0.2">
      <c r="A17" s="29" t="s">
        <v>24</v>
      </c>
      <c r="B17" s="23">
        <v>27255</v>
      </c>
      <c r="C17" s="9">
        <f>(B17/B18)*100%</f>
        <v>0.26746548120234342</v>
      </c>
    </row>
    <row r="18" spans="1:3" x14ac:dyDescent="0.2">
      <c r="A18" s="4" t="s">
        <v>6</v>
      </c>
      <c r="B18" s="15">
        <f>+SUM(B2:B17)</f>
        <v>101901</v>
      </c>
      <c r="C18" s="5">
        <f>SUM(C2:C17)</f>
        <v>1.0017595585421231</v>
      </c>
    </row>
  </sheetData>
  <sortState xmlns:xlrd2="http://schemas.microsoft.com/office/spreadsheetml/2017/richdata2" ref="A2:A19">
    <sortCondition ref="A2"/>
  </sortState>
  <phoneticPr fontId="7" type="noConversion"/>
  <conditionalFormatting sqref="C2:C17">
    <cfRule type="dataBar" priority="17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{93530601-3F11-4078-8300-6A50F05D57AA}</x14:id>
        </ext>
      </extLst>
    </cfRule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{2C766E9C-33C7-402F-8E57-8D839AE117D6}</x14:id>
        </ext>
      </extLst>
    </cfRule>
  </conditionalFormatting>
  <conditionalFormatting sqref="H3:H6">
    <cfRule type="dataBar" priority="19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{DCE06311-9148-4916-8FB0-362B5CFA9D28}</x14:id>
        </ext>
      </extLst>
    </cfRule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{DBE22252-C4E8-4249-B7FB-07C1E41F20E3}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530601-3F11-4078-8300-6A50F05D57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C766E9C-33C7-402F-8E57-8D839AE117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C2:C17</xm:sqref>
        </x14:conditionalFormatting>
        <x14:conditionalFormatting xmlns:xm="http://schemas.microsoft.com/office/excel/2006/main">
          <x14:cfRule type="dataBar" id="{DCE06311-9148-4916-8FB0-362B5CFA9D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BE22252-C4E8-4249-B7FB-07C1E41F20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H3:H6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61"/>
  <sheetViews>
    <sheetView showGridLines="0" zoomScaleNormal="100" workbookViewId="0">
      <selection activeCell="E13" sqref="E13"/>
    </sheetView>
  </sheetViews>
  <sheetFormatPr baseColWidth="10" defaultColWidth="10.83203125" defaultRowHeight="15" x14ac:dyDescent="0.2"/>
  <cols>
    <col min="1" max="1" width="34.83203125" style="16" bestFit="1" customWidth="1"/>
    <col min="2" max="2" width="11.83203125" style="16" bestFit="1" customWidth="1"/>
    <col min="3" max="3" width="8.6640625" style="32" bestFit="1" customWidth="1"/>
    <col min="4" max="4" width="11.5" style="16"/>
    <col min="5" max="5" width="31.5" style="16" bestFit="1" customWidth="1"/>
    <col min="6" max="16384" width="10.83203125" style="16"/>
  </cols>
  <sheetData>
    <row r="1" spans="1:3" x14ac:dyDescent="0.2">
      <c r="A1" s="7" t="s">
        <v>27</v>
      </c>
      <c r="B1" s="7" t="s">
        <v>1</v>
      </c>
      <c r="C1" s="7" t="s">
        <v>9</v>
      </c>
    </row>
    <row r="2" spans="1:3" x14ac:dyDescent="0.2">
      <c r="A2" s="12" t="s">
        <v>28</v>
      </c>
      <c r="B2" s="45">
        <v>1171</v>
      </c>
      <c r="C2" s="30">
        <f t="shared" ref="C2:C34" si="0">(B2/$B$35)*100%</f>
        <v>1.1700171855641261E-2</v>
      </c>
    </row>
    <row r="3" spans="1:3" x14ac:dyDescent="0.2">
      <c r="A3" s="12" t="s">
        <v>29</v>
      </c>
      <c r="B3" s="45">
        <v>2269</v>
      </c>
      <c r="C3" s="30">
        <f t="shared" si="0"/>
        <v>2.2670956396626835E-2</v>
      </c>
    </row>
    <row r="4" spans="1:3" x14ac:dyDescent="0.2">
      <c r="A4" s="12" t="s">
        <v>30</v>
      </c>
      <c r="B4" s="45">
        <v>607</v>
      </c>
      <c r="C4" s="30">
        <f t="shared" si="0"/>
        <v>6.0649054793973063E-3</v>
      </c>
    </row>
    <row r="5" spans="1:3" x14ac:dyDescent="0.2">
      <c r="A5" s="12" t="s">
        <v>31</v>
      </c>
      <c r="B5" s="45">
        <v>816</v>
      </c>
      <c r="C5" s="30">
        <f t="shared" si="0"/>
        <v>8.1531513528635951E-3</v>
      </c>
    </row>
    <row r="6" spans="1:3" x14ac:dyDescent="0.2">
      <c r="A6" s="12" t="s">
        <v>32</v>
      </c>
      <c r="B6" s="45">
        <v>1148</v>
      </c>
      <c r="C6" s="30">
        <f t="shared" si="0"/>
        <v>1.1470364893489468E-2</v>
      </c>
    </row>
    <row r="7" spans="1:3" x14ac:dyDescent="0.2">
      <c r="A7" s="12" t="s">
        <v>33</v>
      </c>
      <c r="B7" s="45">
        <v>522</v>
      </c>
      <c r="C7" s="30">
        <f t="shared" si="0"/>
        <v>5.2156188801406817E-3</v>
      </c>
    </row>
    <row r="8" spans="1:3" x14ac:dyDescent="0.2">
      <c r="A8" s="12" t="s">
        <v>34</v>
      </c>
      <c r="B8" s="45">
        <v>1136</v>
      </c>
      <c r="C8" s="30">
        <f t="shared" si="0"/>
        <v>1.1350465608888534E-2</v>
      </c>
    </row>
    <row r="9" spans="1:3" x14ac:dyDescent="0.2">
      <c r="A9" s="12" t="s">
        <v>35</v>
      </c>
      <c r="B9" s="45">
        <v>1690</v>
      </c>
      <c r="C9" s="30">
        <f t="shared" si="0"/>
        <v>1.6885815914631709E-2</v>
      </c>
    </row>
    <row r="10" spans="1:3" x14ac:dyDescent="0.2">
      <c r="A10" s="12" t="s">
        <v>36</v>
      </c>
      <c r="B10" s="45">
        <v>24682</v>
      </c>
      <c r="C10" s="30">
        <f t="shared" si="0"/>
        <v>0.24661284521002358</v>
      </c>
    </row>
    <row r="11" spans="1:3" x14ac:dyDescent="0.2">
      <c r="A11" s="12" t="s">
        <v>37</v>
      </c>
      <c r="B11" s="45">
        <v>820</v>
      </c>
      <c r="C11" s="30">
        <f t="shared" si="0"/>
        <v>8.193117781063906E-3</v>
      </c>
    </row>
    <row r="12" spans="1:3" x14ac:dyDescent="0.2">
      <c r="A12" s="12" t="s">
        <v>38</v>
      </c>
      <c r="B12" s="45">
        <v>2489</v>
      </c>
      <c r="C12" s="30">
        <f t="shared" si="0"/>
        <v>2.4869109947643978E-2</v>
      </c>
    </row>
    <row r="13" spans="1:3" x14ac:dyDescent="0.2">
      <c r="A13" s="12" t="s">
        <v>39</v>
      </c>
      <c r="B13" s="45">
        <v>1311</v>
      </c>
      <c r="C13" s="30">
        <f t="shared" si="0"/>
        <v>1.3098996842652172E-2</v>
      </c>
    </row>
    <row r="14" spans="1:3" x14ac:dyDescent="0.2">
      <c r="A14" s="12" t="s">
        <v>40</v>
      </c>
      <c r="B14" s="45">
        <v>2968</v>
      </c>
      <c r="C14" s="30">
        <f t="shared" si="0"/>
        <v>2.9655089724631309E-2</v>
      </c>
    </row>
    <row r="15" spans="1:3" x14ac:dyDescent="0.2">
      <c r="A15" s="12" t="s">
        <v>41</v>
      </c>
      <c r="B15" s="45">
        <v>4589</v>
      </c>
      <c r="C15" s="30">
        <f t="shared" si="0"/>
        <v>4.5851484752807641E-2</v>
      </c>
    </row>
    <row r="16" spans="1:3" x14ac:dyDescent="0.2">
      <c r="A16" s="12" t="s">
        <v>42</v>
      </c>
      <c r="B16" s="45">
        <v>25460</v>
      </c>
      <c r="C16" s="30">
        <f t="shared" si="0"/>
        <v>0.25438631549498419</v>
      </c>
    </row>
    <row r="17" spans="1:3" x14ac:dyDescent="0.2">
      <c r="A17" s="12" t="s">
        <v>43</v>
      </c>
      <c r="B17" s="45">
        <v>1862</v>
      </c>
      <c r="C17" s="30">
        <f t="shared" si="0"/>
        <v>1.8604372327245114E-2</v>
      </c>
    </row>
    <row r="18" spans="1:3" x14ac:dyDescent="0.2">
      <c r="A18" s="12" t="s">
        <v>44</v>
      </c>
      <c r="B18" s="45">
        <v>1856</v>
      </c>
      <c r="C18" s="30">
        <f t="shared" si="0"/>
        <v>1.8544422684944648E-2</v>
      </c>
    </row>
    <row r="19" spans="1:3" x14ac:dyDescent="0.2">
      <c r="A19" s="12" t="s">
        <v>45</v>
      </c>
      <c r="B19" s="45">
        <v>449</v>
      </c>
      <c r="C19" s="30">
        <f t="shared" si="0"/>
        <v>4.4862315654849924E-3</v>
      </c>
    </row>
    <row r="20" spans="1:3" x14ac:dyDescent="0.2">
      <c r="A20" s="12" t="s">
        <v>46</v>
      </c>
      <c r="B20" s="45">
        <v>1681</v>
      </c>
      <c r="C20" s="30">
        <f t="shared" si="0"/>
        <v>1.679589145118101E-2</v>
      </c>
    </row>
    <row r="21" spans="1:3" x14ac:dyDescent="0.2">
      <c r="A21" s="12" t="s">
        <v>47</v>
      </c>
      <c r="B21" s="45">
        <v>1565</v>
      </c>
      <c r="C21" s="30">
        <f t="shared" si="0"/>
        <v>1.5636865033371968E-2</v>
      </c>
    </row>
    <row r="22" spans="1:3" x14ac:dyDescent="0.2">
      <c r="A22" s="12" t="s">
        <v>48</v>
      </c>
      <c r="B22" s="45">
        <v>4003</v>
      </c>
      <c r="C22" s="30">
        <f t="shared" si="0"/>
        <v>3.9996403021461971E-2</v>
      </c>
    </row>
    <row r="23" spans="1:3" x14ac:dyDescent="0.2">
      <c r="A23" s="12" t="s">
        <v>49</v>
      </c>
      <c r="B23" s="45">
        <v>2982</v>
      </c>
      <c r="C23" s="30">
        <f t="shared" si="0"/>
        <v>2.9794972223332401E-2</v>
      </c>
    </row>
    <row r="24" spans="1:3" x14ac:dyDescent="0.2">
      <c r="A24" s="12" t="s">
        <v>50</v>
      </c>
      <c r="B24" s="45">
        <v>1671</v>
      </c>
      <c r="C24" s="30">
        <f t="shared" si="0"/>
        <v>1.6695975380680229E-2</v>
      </c>
    </row>
    <row r="25" spans="1:3" x14ac:dyDescent="0.2">
      <c r="A25" s="12" t="s">
        <v>51</v>
      </c>
      <c r="B25" s="45">
        <v>1170</v>
      </c>
      <c r="C25" s="30">
        <f t="shared" si="0"/>
        <v>1.1690180248591184E-2</v>
      </c>
    </row>
    <row r="26" spans="1:3" x14ac:dyDescent="0.2">
      <c r="A26" s="12" t="s">
        <v>52</v>
      </c>
      <c r="B26" s="45">
        <v>741</v>
      </c>
      <c r="C26" s="30">
        <f t="shared" si="0"/>
        <v>7.4037808241077495E-3</v>
      </c>
    </row>
    <row r="27" spans="1:3" x14ac:dyDescent="0.2">
      <c r="A27" s="12" t="s">
        <v>53</v>
      </c>
      <c r="B27" s="45">
        <v>1184</v>
      </c>
      <c r="C27" s="30">
        <f t="shared" si="0"/>
        <v>1.1830062747292274E-2</v>
      </c>
    </row>
    <row r="28" spans="1:3" x14ac:dyDescent="0.2">
      <c r="A28" s="12" t="s">
        <v>54</v>
      </c>
      <c r="B28" s="45">
        <v>1302</v>
      </c>
      <c r="C28" s="30">
        <f t="shared" si="0"/>
        <v>1.3009072379201471E-2</v>
      </c>
    </row>
    <row r="29" spans="1:3" x14ac:dyDescent="0.2">
      <c r="A29" s="12" t="s">
        <v>55</v>
      </c>
      <c r="B29" s="45">
        <v>1019</v>
      </c>
      <c r="C29" s="30">
        <f t="shared" si="0"/>
        <v>1.0181447584029415E-2</v>
      </c>
    </row>
    <row r="30" spans="1:3" x14ac:dyDescent="0.2">
      <c r="A30" s="12" t="s">
        <v>56</v>
      </c>
      <c r="B30" s="45">
        <v>858</v>
      </c>
      <c r="C30" s="30">
        <f t="shared" si="0"/>
        <v>8.5727988489668686E-3</v>
      </c>
    </row>
    <row r="31" spans="1:3" x14ac:dyDescent="0.2">
      <c r="A31" s="12" t="s">
        <v>57</v>
      </c>
      <c r="B31" s="42">
        <v>3288</v>
      </c>
      <c r="C31" s="30">
        <f t="shared" si="0"/>
        <v>3.2852403980656246E-2</v>
      </c>
    </row>
    <row r="32" spans="1:3" x14ac:dyDescent="0.2">
      <c r="A32" s="12" t="s">
        <v>58</v>
      </c>
      <c r="B32" s="45">
        <v>1871</v>
      </c>
      <c r="C32" s="30">
        <f t="shared" si="0"/>
        <v>1.8694296790695817E-2</v>
      </c>
    </row>
    <row r="33" spans="1:4" x14ac:dyDescent="0.2">
      <c r="A33" s="12" t="s">
        <v>59</v>
      </c>
      <c r="B33" s="45">
        <v>549</v>
      </c>
      <c r="C33" s="30">
        <f t="shared" si="0"/>
        <v>5.4853922704927857E-3</v>
      </c>
    </row>
    <row r="34" spans="1:4" x14ac:dyDescent="0.2">
      <c r="A34" s="12" t="s">
        <v>60</v>
      </c>
      <c r="B34" s="42">
        <v>355</v>
      </c>
      <c r="C34" s="30">
        <f t="shared" si="0"/>
        <v>3.5470205027776668E-3</v>
      </c>
    </row>
    <row r="35" spans="1:4" x14ac:dyDescent="0.2">
      <c r="A35" s="40" t="s">
        <v>6</v>
      </c>
      <c r="B35" s="13">
        <f>SUM(B2:B34)</f>
        <v>100084</v>
      </c>
      <c r="C35" s="6">
        <v>1</v>
      </c>
      <c r="D35" s="47"/>
    </row>
    <row r="36" spans="1:4" x14ac:dyDescent="0.2">
      <c r="A36" s="31"/>
    </row>
    <row r="37" spans="1:4" x14ac:dyDescent="0.2">
      <c r="A37" s="1" t="s">
        <v>7</v>
      </c>
    </row>
    <row r="39" spans="1:4" x14ac:dyDescent="0.2">
      <c r="A39" s="31"/>
    </row>
    <row r="40" spans="1:4" x14ac:dyDescent="0.2">
      <c r="A40" s="31"/>
    </row>
    <row r="41" spans="1:4" x14ac:dyDescent="0.2">
      <c r="A41" s="31"/>
    </row>
    <row r="42" spans="1:4" x14ac:dyDescent="0.2">
      <c r="A42" s="31"/>
    </row>
    <row r="43" spans="1:4" x14ac:dyDescent="0.2">
      <c r="A43" s="31"/>
    </row>
    <row r="44" spans="1:4" x14ac:dyDescent="0.2">
      <c r="A44" s="31"/>
    </row>
    <row r="45" spans="1:4" x14ac:dyDescent="0.2">
      <c r="A45" s="31"/>
    </row>
    <row r="46" spans="1:4" x14ac:dyDescent="0.2">
      <c r="A46" s="31"/>
    </row>
    <row r="47" spans="1:4" x14ac:dyDescent="0.2">
      <c r="A47" s="31"/>
    </row>
    <row r="48" spans="1:4" x14ac:dyDescent="0.2">
      <c r="A48" s="31"/>
    </row>
    <row r="49" spans="1:1" x14ac:dyDescent="0.2">
      <c r="A49" s="31"/>
    </row>
    <row r="50" spans="1:1" x14ac:dyDescent="0.2">
      <c r="A50" s="31"/>
    </row>
    <row r="51" spans="1:1" x14ac:dyDescent="0.2">
      <c r="A51" s="31"/>
    </row>
    <row r="52" spans="1:1" x14ac:dyDescent="0.2">
      <c r="A52" s="31"/>
    </row>
    <row r="53" spans="1:1" x14ac:dyDescent="0.2">
      <c r="A53" s="31"/>
    </row>
    <row r="54" spans="1:1" x14ac:dyDescent="0.2">
      <c r="A54" s="31"/>
    </row>
    <row r="55" spans="1:1" x14ac:dyDescent="0.2">
      <c r="A55" s="31"/>
    </row>
    <row r="56" spans="1:1" x14ac:dyDescent="0.2">
      <c r="A56" s="31"/>
    </row>
    <row r="57" spans="1:1" x14ac:dyDescent="0.2">
      <c r="A57" s="31"/>
    </row>
    <row r="58" spans="1:1" x14ac:dyDescent="0.2">
      <c r="A58" s="31"/>
    </row>
    <row r="59" spans="1:1" x14ac:dyDescent="0.2">
      <c r="A59" s="31"/>
    </row>
    <row r="60" spans="1:1" x14ac:dyDescent="0.2">
      <c r="A60" s="31"/>
    </row>
    <row r="61" spans="1:1" x14ac:dyDescent="0.2">
      <c r="A61" s="31"/>
    </row>
  </sheetData>
  <conditionalFormatting sqref="C2:C34">
    <cfRule type="dataBar" priority="49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{07DEE7BA-9A3B-4D4E-B72A-E1DBE202CDB8}</x14:id>
        </ext>
      </extLst>
    </cfRule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{1037A9E9-CD14-42BD-BFE1-B10142572B0C}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DEE7BA-9A3B-4D4E-B72A-E1DBE202CD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37A9E9-CD14-42BD-BFE1-B10142572B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D7"/>
  <sheetViews>
    <sheetView showGridLines="0" zoomScaleNormal="100" workbookViewId="0">
      <selection activeCell="A7" sqref="A7"/>
    </sheetView>
  </sheetViews>
  <sheetFormatPr baseColWidth="10" defaultColWidth="10.83203125" defaultRowHeight="15" x14ac:dyDescent="0.2"/>
  <cols>
    <col min="1" max="1" width="27.33203125" style="16" bestFit="1" customWidth="1"/>
    <col min="2" max="2" width="11" style="3" bestFit="1" customWidth="1"/>
    <col min="3" max="16384" width="10.83203125" style="16"/>
  </cols>
  <sheetData>
    <row r="1" spans="1:4" ht="18" customHeight="1" x14ac:dyDescent="0.2">
      <c r="A1" s="60" t="s">
        <v>61</v>
      </c>
      <c r="B1" s="60"/>
      <c r="C1" s="60"/>
    </row>
    <row r="2" spans="1:4" x14ac:dyDescent="0.2">
      <c r="A2" s="60"/>
      <c r="B2" s="60"/>
      <c r="C2" s="60"/>
    </row>
    <row r="3" spans="1:4" x14ac:dyDescent="0.2">
      <c r="A3" s="7" t="s">
        <v>62</v>
      </c>
      <c r="B3" s="7" t="s">
        <v>1</v>
      </c>
      <c r="C3" s="7" t="s">
        <v>9</v>
      </c>
      <c r="D3" s="33"/>
    </row>
    <row r="4" spans="1:4" x14ac:dyDescent="0.2">
      <c r="A4" s="11" t="s">
        <v>63</v>
      </c>
      <c r="B4" s="43">
        <v>527</v>
      </c>
      <c r="C4" s="9">
        <f>(B4/$B$6)*100%</f>
        <v>0.55826271186440679</v>
      </c>
    </row>
    <row r="5" spans="1:4" x14ac:dyDescent="0.2">
      <c r="A5" s="11" t="s">
        <v>64</v>
      </c>
      <c r="B5" s="44">
        <v>417</v>
      </c>
      <c r="C5" s="9">
        <f>(B5/$B$6)*100%</f>
        <v>0.44173728813559321</v>
      </c>
    </row>
    <row r="6" spans="1:4" x14ac:dyDescent="0.2">
      <c r="A6" s="4" t="s">
        <v>65</v>
      </c>
      <c r="B6" s="40">
        <f>SUM(B4:B5)</f>
        <v>944</v>
      </c>
      <c r="C6" s="6">
        <f>SUM(C4:C5)</f>
        <v>1</v>
      </c>
    </row>
    <row r="7" spans="1:4" x14ac:dyDescent="0.2">
      <c r="A7" s="1" t="s">
        <v>7</v>
      </c>
    </row>
  </sheetData>
  <sortState xmlns:xlrd2="http://schemas.microsoft.com/office/spreadsheetml/2017/richdata2" ref="F4:G5">
    <sortCondition descending="1" ref="G4"/>
  </sortState>
  <mergeCells count="1">
    <mergeCell ref="A1:C2"/>
  </mergeCells>
  <conditionalFormatting sqref="C4:C5">
    <cfRule type="dataBar" priority="54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{A720FAD9-21D2-4A4F-9251-92762DC9628B}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20FAD9-21D2-4A4F-9251-92762DC962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57"/>
  <sheetViews>
    <sheetView showGridLines="0" zoomScaleNormal="100" workbookViewId="0"/>
  </sheetViews>
  <sheetFormatPr baseColWidth="10" defaultColWidth="10.83203125" defaultRowHeight="15" x14ac:dyDescent="0.2"/>
  <cols>
    <col min="1" max="1" width="48.6640625" style="16" bestFit="1" customWidth="1"/>
    <col min="2" max="2" width="13.1640625" style="3" customWidth="1"/>
    <col min="3" max="3" width="11.83203125" style="3" customWidth="1"/>
    <col min="4" max="4" width="10.83203125" style="16" customWidth="1"/>
    <col min="5" max="16384" width="10.83203125" style="16"/>
  </cols>
  <sheetData>
    <row r="1" spans="1:3" ht="16" x14ac:dyDescent="0.2">
      <c r="A1" s="14" t="s">
        <v>66</v>
      </c>
      <c r="B1" s="14" t="s">
        <v>1</v>
      </c>
      <c r="C1" s="14" t="s">
        <v>9</v>
      </c>
    </row>
    <row r="2" spans="1:3" x14ac:dyDescent="0.2">
      <c r="A2" s="17" t="s">
        <v>67</v>
      </c>
      <c r="B2" s="49">
        <v>12203</v>
      </c>
      <c r="C2" s="34">
        <f t="shared" ref="C2:C46" si="0">(B2/$B$47)*100%</f>
        <v>0.11975348622682799</v>
      </c>
    </row>
    <row r="3" spans="1:3" x14ac:dyDescent="0.2">
      <c r="A3" s="17" t="s">
        <v>68</v>
      </c>
      <c r="B3" s="49">
        <v>10947</v>
      </c>
      <c r="C3" s="34">
        <f t="shared" si="0"/>
        <v>0.10742779756822798</v>
      </c>
    </row>
    <row r="4" spans="1:3" x14ac:dyDescent="0.2">
      <c r="A4" s="17" t="s">
        <v>69</v>
      </c>
      <c r="B4" s="49">
        <v>10759</v>
      </c>
      <c r="C4" s="34">
        <f t="shared" si="0"/>
        <v>0.10558286964799168</v>
      </c>
    </row>
    <row r="5" spans="1:3" x14ac:dyDescent="0.2">
      <c r="A5" s="17" t="s">
        <v>70</v>
      </c>
      <c r="B5" s="49">
        <v>9698</v>
      </c>
      <c r="C5" s="34">
        <f t="shared" si="0"/>
        <v>9.5170803034317616E-2</v>
      </c>
    </row>
    <row r="6" spans="1:3" x14ac:dyDescent="0.2">
      <c r="A6" s="17" t="s">
        <v>71</v>
      </c>
      <c r="B6" s="49">
        <v>7106</v>
      </c>
      <c r="C6" s="34">
        <f t="shared" si="0"/>
        <v>6.9734350006378745E-2</v>
      </c>
    </row>
    <row r="7" spans="1:3" x14ac:dyDescent="0.2">
      <c r="A7" s="17" t="s">
        <v>72</v>
      </c>
      <c r="B7" s="49">
        <v>5659</v>
      </c>
      <c r="C7" s="34">
        <f t="shared" si="0"/>
        <v>5.5534293088389711E-2</v>
      </c>
    </row>
    <row r="8" spans="1:3" x14ac:dyDescent="0.2">
      <c r="A8" s="17" t="s">
        <v>73</v>
      </c>
      <c r="B8" s="49">
        <v>4120</v>
      </c>
      <c r="C8" s="34">
        <f t="shared" si="0"/>
        <v>4.0431399103050998E-2</v>
      </c>
    </row>
    <row r="9" spans="1:3" x14ac:dyDescent="0.2">
      <c r="A9" s="17" t="s">
        <v>74</v>
      </c>
      <c r="B9" s="49">
        <v>3851</v>
      </c>
      <c r="C9" s="34">
        <f t="shared" si="0"/>
        <v>3.7791582025691606E-2</v>
      </c>
    </row>
    <row r="10" spans="1:3" x14ac:dyDescent="0.2">
      <c r="A10" s="17" t="s">
        <v>75</v>
      </c>
      <c r="B10" s="49">
        <v>3627</v>
      </c>
      <c r="C10" s="34">
        <f t="shared" si="0"/>
        <v>3.5593370035622809E-2</v>
      </c>
    </row>
    <row r="11" spans="1:3" x14ac:dyDescent="0.2">
      <c r="A11" s="17" t="s">
        <v>76</v>
      </c>
      <c r="B11" s="49">
        <v>2931</v>
      </c>
      <c r="C11" s="34">
        <f t="shared" si="0"/>
        <v>2.8763211352194777E-2</v>
      </c>
    </row>
    <row r="12" spans="1:3" x14ac:dyDescent="0.2">
      <c r="A12" s="17" t="s">
        <v>77</v>
      </c>
      <c r="B12" s="49">
        <v>2695</v>
      </c>
      <c r="C12" s="34">
        <f t="shared" si="0"/>
        <v>2.6447238005515156E-2</v>
      </c>
    </row>
    <row r="13" spans="1:3" x14ac:dyDescent="0.2">
      <c r="A13" s="17" t="s">
        <v>78</v>
      </c>
      <c r="B13" s="49">
        <v>3019</v>
      </c>
      <c r="C13" s="34">
        <f t="shared" si="0"/>
        <v>2.9626794634007518E-2</v>
      </c>
    </row>
    <row r="14" spans="1:3" x14ac:dyDescent="0.2">
      <c r="A14" s="17" t="s">
        <v>79</v>
      </c>
      <c r="B14" s="49">
        <v>3729</v>
      </c>
      <c r="C14" s="34">
        <f t="shared" si="0"/>
        <v>3.6594341566814848E-2</v>
      </c>
    </row>
    <row r="15" spans="1:3" x14ac:dyDescent="0.2">
      <c r="A15" s="17" t="s">
        <v>80</v>
      </c>
      <c r="B15" s="49">
        <v>3035</v>
      </c>
      <c r="C15" s="34">
        <f t="shared" si="0"/>
        <v>2.9783809776155287E-2</v>
      </c>
    </row>
    <row r="16" spans="1:3" x14ac:dyDescent="0.2">
      <c r="A16" s="17" t="s">
        <v>81</v>
      </c>
      <c r="B16" s="49">
        <v>2504</v>
      </c>
      <c r="C16" s="34">
        <f t="shared" si="0"/>
        <v>2.4572869746126141E-2</v>
      </c>
    </row>
    <row r="17" spans="1:3" x14ac:dyDescent="0.2">
      <c r="A17" s="17" t="s">
        <v>82</v>
      </c>
      <c r="B17" s="49">
        <v>1692</v>
      </c>
      <c r="C17" s="34">
        <f t="shared" si="0"/>
        <v>1.660435128212677E-2</v>
      </c>
    </row>
    <row r="18" spans="1:3" x14ac:dyDescent="0.2">
      <c r="A18" s="17" t="s">
        <v>83</v>
      </c>
      <c r="B18" s="49">
        <v>2377</v>
      </c>
      <c r="C18" s="34">
        <f t="shared" si="0"/>
        <v>2.3326562055328209E-2</v>
      </c>
    </row>
    <row r="19" spans="1:3" x14ac:dyDescent="0.2">
      <c r="A19" s="17" t="s">
        <v>84</v>
      </c>
      <c r="B19" s="49">
        <v>1494</v>
      </c>
      <c r="C19" s="34">
        <f t="shared" si="0"/>
        <v>1.4661288898048106E-2</v>
      </c>
    </row>
    <row r="20" spans="1:3" x14ac:dyDescent="0.2">
      <c r="A20" s="17" t="s">
        <v>85</v>
      </c>
      <c r="B20" s="49">
        <v>1369</v>
      </c>
      <c r="C20" s="34">
        <f t="shared" si="0"/>
        <v>1.3434608100018645E-2</v>
      </c>
    </row>
    <row r="21" spans="1:3" x14ac:dyDescent="0.2">
      <c r="A21" s="17" t="s">
        <v>86</v>
      </c>
      <c r="B21" s="49">
        <v>1311</v>
      </c>
      <c r="C21" s="34">
        <f t="shared" si="0"/>
        <v>1.2865428209732976E-2</v>
      </c>
    </row>
    <row r="22" spans="1:3" x14ac:dyDescent="0.2">
      <c r="A22" s="17" t="s">
        <v>87</v>
      </c>
      <c r="B22" s="49">
        <v>1421</v>
      </c>
      <c r="C22" s="34">
        <f t="shared" si="0"/>
        <v>1.39449073119989E-2</v>
      </c>
    </row>
    <row r="23" spans="1:3" x14ac:dyDescent="0.2">
      <c r="A23" s="17" t="s">
        <v>88</v>
      </c>
      <c r="B23" s="49">
        <v>639</v>
      </c>
      <c r="C23" s="34">
        <f t="shared" si="0"/>
        <v>6.2707922395265989E-3</v>
      </c>
    </row>
    <row r="24" spans="1:3" x14ac:dyDescent="0.2">
      <c r="A24" s="17" t="s">
        <v>89</v>
      </c>
      <c r="B24" s="49">
        <v>565</v>
      </c>
      <c r="C24" s="34">
        <f t="shared" si="0"/>
        <v>5.5445972070931587E-3</v>
      </c>
    </row>
    <row r="25" spans="1:3" x14ac:dyDescent="0.2">
      <c r="A25" s="17" t="s">
        <v>90</v>
      </c>
      <c r="B25" s="49">
        <v>535</v>
      </c>
      <c r="C25" s="34">
        <f t="shared" si="0"/>
        <v>5.2501938155660888E-3</v>
      </c>
    </row>
    <row r="26" spans="1:3" x14ac:dyDescent="0.2">
      <c r="A26" s="17" t="s">
        <v>91</v>
      </c>
      <c r="B26" s="49">
        <v>1021</v>
      </c>
      <c r="C26" s="34">
        <f t="shared" si="0"/>
        <v>1.0019528758304629E-2</v>
      </c>
    </row>
    <row r="27" spans="1:3" x14ac:dyDescent="0.2">
      <c r="A27" s="17" t="s">
        <v>92</v>
      </c>
      <c r="B27" s="49">
        <v>524</v>
      </c>
      <c r="C27" s="34">
        <f t="shared" si="0"/>
        <v>5.1422459053394962E-3</v>
      </c>
    </row>
    <row r="28" spans="1:3" x14ac:dyDescent="0.2">
      <c r="A28" s="17" t="s">
        <v>93</v>
      </c>
      <c r="B28" s="49">
        <v>249</v>
      </c>
      <c r="C28" s="34">
        <f t="shared" si="0"/>
        <v>2.4435481496746844E-3</v>
      </c>
    </row>
    <row r="29" spans="1:3" x14ac:dyDescent="0.2">
      <c r="A29" s="17" t="s">
        <v>94</v>
      </c>
      <c r="B29" s="49">
        <v>273</v>
      </c>
      <c r="C29" s="34">
        <f t="shared" si="0"/>
        <v>2.6790708628963407E-3</v>
      </c>
    </row>
    <row r="30" spans="1:3" x14ac:dyDescent="0.2">
      <c r="A30" s="17" t="s">
        <v>95</v>
      </c>
      <c r="B30" s="49">
        <v>247</v>
      </c>
      <c r="C30" s="34">
        <f t="shared" si="0"/>
        <v>2.4239212569062128E-3</v>
      </c>
    </row>
    <row r="31" spans="1:3" x14ac:dyDescent="0.2">
      <c r="A31" s="17" t="s">
        <v>96</v>
      </c>
      <c r="B31" s="49">
        <v>279</v>
      </c>
      <c r="C31" s="34">
        <f t="shared" si="0"/>
        <v>2.7379515412017546E-3</v>
      </c>
    </row>
    <row r="32" spans="1:3" x14ac:dyDescent="0.2">
      <c r="A32" s="17" t="s">
        <v>97</v>
      </c>
      <c r="B32" s="49">
        <v>220</v>
      </c>
      <c r="C32" s="34">
        <f t="shared" si="0"/>
        <v>2.1589582045318497E-3</v>
      </c>
    </row>
    <row r="33" spans="1:3" x14ac:dyDescent="0.2">
      <c r="A33" s="17" t="s">
        <v>98</v>
      </c>
      <c r="B33" s="49">
        <v>162</v>
      </c>
      <c r="C33" s="34">
        <f t="shared" si="0"/>
        <v>1.5897783142461801E-3</v>
      </c>
    </row>
    <row r="34" spans="1:3" x14ac:dyDescent="0.2">
      <c r="A34" s="17" t="s">
        <v>99</v>
      </c>
      <c r="B34" s="49">
        <v>207</v>
      </c>
      <c r="C34" s="34">
        <f t="shared" si="0"/>
        <v>2.0313834015367859E-3</v>
      </c>
    </row>
    <row r="35" spans="1:3" x14ac:dyDescent="0.2">
      <c r="A35" s="17" t="s">
        <v>100</v>
      </c>
      <c r="B35" s="49">
        <v>153</v>
      </c>
      <c r="C35" s="34">
        <f t="shared" si="0"/>
        <v>1.5014572967880591E-3</v>
      </c>
    </row>
    <row r="36" spans="1:3" x14ac:dyDescent="0.2">
      <c r="A36" s="17" t="s">
        <v>101</v>
      </c>
      <c r="B36" s="49">
        <v>171</v>
      </c>
      <c r="C36" s="34">
        <f t="shared" si="0"/>
        <v>1.6780993317043011E-3</v>
      </c>
    </row>
    <row r="37" spans="1:3" x14ac:dyDescent="0.2">
      <c r="A37" s="17" t="s">
        <v>102</v>
      </c>
      <c r="B37" s="49">
        <v>136</v>
      </c>
      <c r="C37" s="34">
        <f t="shared" si="0"/>
        <v>1.3346287082560524E-3</v>
      </c>
    </row>
    <row r="38" spans="1:3" x14ac:dyDescent="0.2">
      <c r="A38" s="17" t="s">
        <v>103</v>
      </c>
      <c r="B38" s="49">
        <v>114</v>
      </c>
      <c r="C38" s="34">
        <f t="shared" si="0"/>
        <v>1.1187328878028676E-3</v>
      </c>
    </row>
    <row r="39" spans="1:3" x14ac:dyDescent="0.2">
      <c r="A39" s="17" t="s">
        <v>104</v>
      </c>
      <c r="B39" s="49">
        <v>120</v>
      </c>
      <c r="C39" s="34">
        <f t="shared" si="0"/>
        <v>1.1776135661082817E-3</v>
      </c>
    </row>
    <row r="40" spans="1:3" x14ac:dyDescent="0.2">
      <c r="A40" s="17" t="s">
        <v>105</v>
      </c>
      <c r="B40" s="49">
        <v>135</v>
      </c>
      <c r="C40" s="34">
        <f t="shared" si="0"/>
        <v>1.3248152618718168E-3</v>
      </c>
    </row>
    <row r="41" spans="1:3" x14ac:dyDescent="0.2">
      <c r="A41" s="17" t="s">
        <v>106</v>
      </c>
      <c r="B41" s="49">
        <v>69</v>
      </c>
      <c r="C41" s="34">
        <f t="shared" si="0"/>
        <v>6.7712780051226186E-4</v>
      </c>
    </row>
    <row r="42" spans="1:3" x14ac:dyDescent="0.2">
      <c r="A42" s="17" t="s">
        <v>107</v>
      </c>
      <c r="B42" s="49">
        <v>87</v>
      </c>
      <c r="C42" s="34">
        <f t="shared" si="0"/>
        <v>8.5376983542850414E-4</v>
      </c>
    </row>
    <row r="43" spans="1:3" x14ac:dyDescent="0.2">
      <c r="A43" s="17" t="s">
        <v>108</v>
      </c>
      <c r="B43" s="49">
        <v>105</v>
      </c>
      <c r="C43" s="34">
        <f t="shared" si="0"/>
        <v>1.0304118703447463E-3</v>
      </c>
    </row>
    <row r="44" spans="1:3" x14ac:dyDescent="0.2">
      <c r="A44" s="17" t="s">
        <v>109</v>
      </c>
      <c r="B44" s="49">
        <v>272</v>
      </c>
      <c r="C44" s="34">
        <f t="shared" si="0"/>
        <v>2.6692574165121047E-3</v>
      </c>
    </row>
    <row r="45" spans="1:3" x14ac:dyDescent="0.2">
      <c r="A45" s="17" t="s">
        <v>110</v>
      </c>
      <c r="B45" s="49">
        <v>62</v>
      </c>
      <c r="C45" s="34">
        <f t="shared" si="0"/>
        <v>6.0843367582261219E-4</v>
      </c>
    </row>
    <row r="46" spans="1:3" x14ac:dyDescent="0.2">
      <c r="A46" s="17" t="s">
        <v>111</v>
      </c>
      <c r="B46" s="49">
        <v>9</v>
      </c>
      <c r="C46" s="34">
        <f t="shared" si="0"/>
        <v>8.8321017458121114E-5</v>
      </c>
    </row>
    <row r="47" spans="1:3" x14ac:dyDescent="0.2">
      <c r="A47" s="39" t="s">
        <v>6</v>
      </c>
      <c r="B47" s="15">
        <f>SUM(B2:B46)</f>
        <v>101901</v>
      </c>
      <c r="C47" s="26">
        <f>SUM(C2:C46)</f>
        <v>0.99999999999999978</v>
      </c>
    </row>
    <row r="52" spans="1:3" x14ac:dyDescent="0.2">
      <c r="A52" s="61" t="s">
        <v>112</v>
      </c>
      <c r="B52" s="62"/>
      <c r="C52" s="16"/>
    </row>
    <row r="53" spans="1:3" ht="16" x14ac:dyDescent="0.2">
      <c r="A53" s="50" t="s">
        <v>113</v>
      </c>
      <c r="B53" s="45">
        <v>1817</v>
      </c>
      <c r="C53" s="16"/>
    </row>
    <row r="54" spans="1:3" ht="16" x14ac:dyDescent="0.2">
      <c r="A54" s="41" t="s">
        <v>114</v>
      </c>
      <c r="B54" s="28">
        <v>4051</v>
      </c>
      <c r="C54" s="16"/>
    </row>
    <row r="55" spans="1:3" ht="16" x14ac:dyDescent="0.2">
      <c r="A55" s="41" t="s">
        <v>115</v>
      </c>
      <c r="B55" s="23">
        <v>96033</v>
      </c>
      <c r="C55" s="16"/>
    </row>
    <row r="56" spans="1:3" x14ac:dyDescent="0.2">
      <c r="A56" s="35" t="s">
        <v>6</v>
      </c>
      <c r="B56" s="15">
        <f>SUM(B53:B55)</f>
        <v>101901</v>
      </c>
      <c r="C56" s="16"/>
    </row>
    <row r="57" spans="1:3" x14ac:dyDescent="0.2">
      <c r="A57" s="1" t="s">
        <v>7</v>
      </c>
    </row>
  </sheetData>
  <sortState xmlns:xlrd2="http://schemas.microsoft.com/office/spreadsheetml/2017/richdata2" ref="A44:C46">
    <sortCondition descending="1" ref="B44"/>
  </sortState>
  <mergeCells count="1">
    <mergeCell ref="A52:B52"/>
  </mergeCells>
  <conditionalFormatting sqref="C2:C46">
    <cfRule type="dataBar" priority="57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{9A0E42BC-13D7-4990-B00B-65769E0EE14A}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0E42BC-13D7-4990-B00B-65769E0EE1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C2:C46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B1:G15"/>
  <sheetViews>
    <sheetView showGridLines="0" zoomScaleNormal="100" workbookViewId="0">
      <selection activeCell="C14" sqref="C14"/>
    </sheetView>
  </sheetViews>
  <sheetFormatPr baseColWidth="10" defaultColWidth="10.83203125" defaultRowHeight="15" x14ac:dyDescent="0.2"/>
  <cols>
    <col min="1" max="1" width="8.1640625" style="16" customWidth="1"/>
    <col min="2" max="2" width="50.1640625" style="16" bestFit="1" customWidth="1"/>
    <col min="3" max="3" width="11.83203125" style="16" bestFit="1" customWidth="1"/>
    <col min="4" max="4" width="14.33203125" style="16" customWidth="1"/>
    <col min="5" max="16384" width="10.83203125" style="16"/>
  </cols>
  <sheetData>
    <row r="1" spans="2:7" ht="16" x14ac:dyDescent="0.2">
      <c r="B1" s="37" t="s">
        <v>116</v>
      </c>
      <c r="C1" s="37" t="s">
        <v>1</v>
      </c>
      <c r="D1" s="14" t="s">
        <v>9</v>
      </c>
    </row>
    <row r="2" spans="2:7" x14ac:dyDescent="0.2">
      <c r="B2" s="38" t="s">
        <v>117</v>
      </c>
      <c r="C2" s="38">
        <v>454</v>
      </c>
      <c r="D2" s="34">
        <f>(C2/$C$12)*100%</f>
        <v>0.28463949843260189</v>
      </c>
    </row>
    <row r="3" spans="2:7" x14ac:dyDescent="0.2">
      <c r="B3" s="38" t="s">
        <v>118</v>
      </c>
      <c r="C3" s="38">
        <v>7</v>
      </c>
      <c r="D3" s="34">
        <f>(C3/$C$12)*100%</f>
        <v>4.3887147335423199E-3</v>
      </c>
    </row>
    <row r="4" spans="2:7" x14ac:dyDescent="0.2">
      <c r="B4" s="38" t="s">
        <v>119</v>
      </c>
      <c r="C4" s="38">
        <v>261</v>
      </c>
      <c r="D4" s="34">
        <f>(C4/$C$12)*100%</f>
        <v>0.16363636363636364</v>
      </c>
    </row>
    <row r="5" spans="2:7" x14ac:dyDescent="0.2">
      <c r="B5" s="38" t="s">
        <v>120</v>
      </c>
      <c r="C5" s="38"/>
      <c r="D5" s="34"/>
    </row>
    <row r="6" spans="2:7" x14ac:dyDescent="0.2">
      <c r="B6" s="38" t="s">
        <v>121</v>
      </c>
      <c r="C6" s="38">
        <v>159</v>
      </c>
      <c r="D6" s="34">
        <f>(C6/$C$12)*100%</f>
        <v>9.968652037617555E-2</v>
      </c>
    </row>
    <row r="7" spans="2:7" x14ac:dyDescent="0.2">
      <c r="B7" s="38" t="s">
        <v>122</v>
      </c>
      <c r="C7" s="38">
        <v>37</v>
      </c>
      <c r="D7" s="34">
        <f>(C7/$C$12)*100%</f>
        <v>2.3197492163009405E-2</v>
      </c>
    </row>
    <row r="8" spans="2:7" x14ac:dyDescent="0.2">
      <c r="B8" s="38" t="s">
        <v>123</v>
      </c>
      <c r="C8" s="38"/>
      <c r="D8" s="34"/>
    </row>
    <row r="9" spans="2:7" x14ac:dyDescent="0.2">
      <c r="B9" s="38" t="s">
        <v>124</v>
      </c>
      <c r="C9" s="38">
        <v>599</v>
      </c>
      <c r="D9" s="34">
        <f>(C9/$C$12)*100%</f>
        <v>0.37554858934169277</v>
      </c>
    </row>
    <row r="10" spans="2:7" x14ac:dyDescent="0.2">
      <c r="B10" s="38" t="s">
        <v>125</v>
      </c>
      <c r="C10" s="38">
        <v>20</v>
      </c>
      <c r="D10" s="34">
        <f>(C10/$C$12)*100%</f>
        <v>1.2539184952978056E-2</v>
      </c>
    </row>
    <row r="11" spans="2:7" x14ac:dyDescent="0.2">
      <c r="B11" s="38" t="s">
        <v>126</v>
      </c>
      <c r="C11" s="38">
        <v>58</v>
      </c>
      <c r="D11" s="34">
        <f>(C11/$C$12)*100%</f>
        <v>3.6363636363636362E-2</v>
      </c>
    </row>
    <row r="12" spans="2:7" x14ac:dyDescent="0.2">
      <c r="B12" s="39" t="s">
        <v>6</v>
      </c>
      <c r="C12" s="39">
        <f>SUM(C2:C11)</f>
        <v>1595</v>
      </c>
      <c r="D12" s="26">
        <f>SUM(D2:D11)</f>
        <v>0.99999999999999989</v>
      </c>
    </row>
    <row r="13" spans="2:7" x14ac:dyDescent="0.2">
      <c r="B13" s="1" t="s">
        <v>127</v>
      </c>
    </row>
    <row r="15" spans="2:7" x14ac:dyDescent="0.2">
      <c r="G15" s="10"/>
    </row>
  </sheetData>
  <conditionalFormatting sqref="D2:D11">
    <cfRule type="dataBar" priority="55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{B7BC9945-F590-4519-B49F-BDFA6B3A195C}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BC9945-F590-4519-B49F-BDFA6B3A19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L15"/>
  <sheetViews>
    <sheetView showGridLines="0" zoomScaleNormal="100" workbookViewId="0">
      <selection activeCell="B24" sqref="B24"/>
    </sheetView>
  </sheetViews>
  <sheetFormatPr baseColWidth="10" defaultColWidth="10.83203125" defaultRowHeight="15" x14ac:dyDescent="0.2"/>
  <cols>
    <col min="1" max="1" width="5" style="2" bestFit="1" customWidth="1"/>
    <col min="2" max="2" width="50.83203125" style="1" bestFit="1" customWidth="1"/>
    <col min="3" max="3" width="16.5" style="1" bestFit="1" customWidth="1"/>
    <col min="4" max="4" width="7.83203125" style="1" bestFit="1" customWidth="1"/>
    <col min="5" max="5" width="6.83203125" style="2" bestFit="1" customWidth="1"/>
    <col min="6" max="6" width="4" style="2" customWidth="1"/>
    <col min="7" max="7" width="5.33203125" style="1" customWidth="1"/>
    <col min="8" max="8" width="5" style="1" bestFit="1" customWidth="1"/>
    <col min="9" max="9" width="50.83203125" style="1" bestFit="1" customWidth="1"/>
    <col min="10" max="10" width="17.5" style="1" customWidth="1"/>
    <col min="11" max="11" width="7.83203125" style="1" bestFit="1" customWidth="1"/>
    <col min="12" max="12" width="6.83203125" style="1" bestFit="1" customWidth="1"/>
    <col min="13" max="16384" width="10.83203125" style="1"/>
  </cols>
  <sheetData>
    <row r="1" spans="1:12" ht="32" x14ac:dyDescent="0.2">
      <c r="A1" s="14" t="s">
        <v>128</v>
      </c>
      <c r="B1" s="54" t="s">
        <v>129</v>
      </c>
      <c r="C1" s="14" t="s">
        <v>130</v>
      </c>
      <c r="D1" s="14" t="s">
        <v>131</v>
      </c>
      <c r="E1" s="14" t="s">
        <v>132</v>
      </c>
      <c r="F1" s="1"/>
      <c r="H1" s="14" t="s">
        <v>128</v>
      </c>
      <c r="I1" s="54" t="s">
        <v>133</v>
      </c>
      <c r="J1" s="14" t="s">
        <v>134</v>
      </c>
      <c r="K1" s="14" t="s">
        <v>131</v>
      </c>
      <c r="L1" s="14" t="s">
        <v>132</v>
      </c>
    </row>
    <row r="2" spans="1:12" x14ac:dyDescent="0.2">
      <c r="A2" s="52">
        <v>1</v>
      </c>
      <c r="B2" s="55" t="s">
        <v>70</v>
      </c>
      <c r="C2" s="53">
        <v>9698</v>
      </c>
      <c r="D2" s="25">
        <v>1</v>
      </c>
      <c r="E2" s="25">
        <v>3</v>
      </c>
      <c r="H2" s="52">
        <v>13</v>
      </c>
      <c r="I2" s="55" t="s">
        <v>88</v>
      </c>
      <c r="J2" s="49">
        <v>639</v>
      </c>
      <c r="K2" s="48">
        <v>1</v>
      </c>
      <c r="L2" s="48">
        <v>3</v>
      </c>
    </row>
    <row r="3" spans="1:12" x14ac:dyDescent="0.2">
      <c r="A3" s="52">
        <v>2</v>
      </c>
      <c r="B3" s="55" t="s">
        <v>72</v>
      </c>
      <c r="C3" s="49">
        <v>5659</v>
      </c>
      <c r="D3" s="25">
        <v>1</v>
      </c>
      <c r="E3" s="25">
        <v>3</v>
      </c>
      <c r="I3" s="51" t="s">
        <v>65</v>
      </c>
      <c r="J3" s="15">
        <f>SUM(J2)</f>
        <v>639</v>
      </c>
    </row>
    <row r="4" spans="1:12" x14ac:dyDescent="0.2">
      <c r="A4" s="52">
        <v>3</v>
      </c>
      <c r="B4" s="55" t="s">
        <v>73</v>
      </c>
      <c r="C4" s="49">
        <v>4120</v>
      </c>
      <c r="D4" s="25">
        <v>1</v>
      </c>
      <c r="E4" s="25">
        <v>3</v>
      </c>
    </row>
    <row r="5" spans="1:12" x14ac:dyDescent="0.2">
      <c r="A5" s="52">
        <v>5</v>
      </c>
      <c r="B5" s="55" t="s">
        <v>74</v>
      </c>
      <c r="C5" s="49">
        <v>3851</v>
      </c>
      <c r="D5" s="25">
        <v>1</v>
      </c>
      <c r="E5" s="25">
        <v>3</v>
      </c>
    </row>
    <row r="6" spans="1:12" x14ac:dyDescent="0.2">
      <c r="A6" s="52">
        <v>6</v>
      </c>
      <c r="B6" s="55" t="s">
        <v>76</v>
      </c>
      <c r="C6" s="49">
        <v>2931</v>
      </c>
      <c r="D6" s="25">
        <v>1</v>
      </c>
      <c r="E6" s="25">
        <v>3</v>
      </c>
    </row>
    <row r="7" spans="1:12" x14ac:dyDescent="0.2">
      <c r="A7" s="52">
        <v>7</v>
      </c>
      <c r="B7" s="55" t="s">
        <v>77</v>
      </c>
      <c r="C7" s="49">
        <v>2695</v>
      </c>
      <c r="D7" s="25">
        <v>1</v>
      </c>
      <c r="E7" s="25">
        <v>3</v>
      </c>
    </row>
    <row r="8" spans="1:12" x14ac:dyDescent="0.2">
      <c r="A8" s="52">
        <v>8</v>
      </c>
      <c r="B8" s="55" t="s">
        <v>78</v>
      </c>
      <c r="C8" s="49">
        <v>3019</v>
      </c>
      <c r="D8" s="25">
        <v>1</v>
      </c>
      <c r="E8" s="25">
        <v>3</v>
      </c>
    </row>
    <row r="9" spans="1:12" x14ac:dyDescent="0.2">
      <c r="A9" s="52">
        <v>9</v>
      </c>
      <c r="B9" s="55" t="s">
        <v>80</v>
      </c>
      <c r="C9" s="49">
        <v>3035</v>
      </c>
      <c r="D9" s="25">
        <v>1</v>
      </c>
      <c r="E9" s="25">
        <v>3</v>
      </c>
    </row>
    <row r="10" spans="1:12" x14ac:dyDescent="0.2">
      <c r="A10" s="52">
        <v>10</v>
      </c>
      <c r="B10" s="55" t="s">
        <v>85</v>
      </c>
      <c r="C10" s="49">
        <v>1369</v>
      </c>
      <c r="D10" s="36">
        <v>1</v>
      </c>
      <c r="E10" s="36">
        <v>3</v>
      </c>
    </row>
    <row r="11" spans="1:12" x14ac:dyDescent="0.2">
      <c r="A11" s="52">
        <v>12</v>
      </c>
      <c r="B11" s="55" t="s">
        <v>135</v>
      </c>
      <c r="C11" s="57">
        <v>10759</v>
      </c>
      <c r="D11" s="58">
        <v>1</v>
      </c>
      <c r="E11" s="58">
        <v>5</v>
      </c>
    </row>
    <row r="12" spans="1:12" x14ac:dyDescent="0.2">
      <c r="A12" s="1"/>
      <c r="B12" s="51" t="s">
        <v>65</v>
      </c>
      <c r="C12" s="56">
        <f>SUM(C2:C11)</f>
        <v>47136</v>
      </c>
      <c r="E12" s="1"/>
      <c r="F12" s="1"/>
    </row>
    <row r="15" spans="1:12" x14ac:dyDescent="0.2">
      <c r="A15" s="1" t="s">
        <v>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8FE6E888315F46963ED3E594CE57DD" ma:contentTypeVersion="12" ma:contentTypeDescription="Crear nuevo documento." ma:contentTypeScope="" ma:versionID="44c52e038036faf1cd18f2206daa7975">
  <xsd:schema xmlns:xsd="http://www.w3.org/2001/XMLSchema" xmlns:xs="http://www.w3.org/2001/XMLSchema" xmlns:p="http://schemas.microsoft.com/office/2006/metadata/properties" xmlns:ns2="44986b4c-ccf5-4f84-966a-7ab6274a79c9" xmlns:ns3="c781e319-277f-447b-b0e9-377ec452cb4d" targetNamespace="http://schemas.microsoft.com/office/2006/metadata/properties" ma:root="true" ma:fieldsID="90a395132b1ce0de76b7609ef4ec1b94" ns2:_="" ns3:_="">
    <xsd:import namespace="44986b4c-ccf5-4f84-966a-7ab6274a79c9"/>
    <xsd:import namespace="c781e319-277f-447b-b0e9-377ec452cb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86b4c-ccf5-4f84-966a-7ab6274a7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5bf9baa6-077a-49b4-8ef4-27b9d3db7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1e319-277f-447b-b0e9-377ec452cb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AF5F69-BBC5-4C84-85E1-CB6899347C37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78A7CA69-704B-4B6E-9795-F4BF69965DBF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CA128EAE-852F-42BF-BA1D-D57C0B4BA2BE}">
  <ds:schemaRefs>
    <ds:schemaRef ds:uri="http://www.w3.org/2001/XMLSchema"/>
    <ds:schemaRef ds:uri="http://microsoft.data.visualization.Client.Excel.LState/1.0"/>
  </ds:schemaRefs>
</ds:datastoreItem>
</file>

<file path=customXml/itemProps4.xml><?xml version="1.0" encoding="utf-8"?>
<ds:datastoreItem xmlns:ds="http://schemas.openxmlformats.org/officeDocument/2006/customXml" ds:itemID="{0D22321C-1226-4C6C-A093-7F3D4432F578}"/>
</file>

<file path=customXml/itemProps5.xml><?xml version="1.0" encoding="utf-8"?>
<ds:datastoreItem xmlns:ds="http://schemas.openxmlformats.org/officeDocument/2006/customXml" ds:itemID="{8D35F6A0-772C-4781-872C-53094D70AB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Nivel</vt:lpstr>
      <vt:lpstr>División</vt:lpstr>
      <vt:lpstr>Sexo</vt:lpstr>
      <vt:lpstr>Edad</vt:lpstr>
      <vt:lpstr>Estado (Lic. y TSU)</vt:lpstr>
      <vt:lpstr>Lengua Indígena</vt:lpstr>
      <vt:lpstr>Programa Educativo</vt:lpstr>
      <vt:lpstr>Discapacidad</vt:lpstr>
      <vt:lpstr>CIEES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 Mazzei</dc:creator>
  <cp:keywords/>
  <dc:description/>
  <cp:lastModifiedBy>Arturo Martínez García</cp:lastModifiedBy>
  <cp:revision/>
  <dcterms:created xsi:type="dcterms:W3CDTF">2017-12-07T00:10:00Z</dcterms:created>
  <dcterms:modified xsi:type="dcterms:W3CDTF">2024-06-13T17:36:09Z</dcterms:modified>
  <cp:category/>
  <cp:contentStatus/>
</cp:coreProperties>
</file>