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8-2019/"/>
    </mc:Choice>
  </mc:AlternateContent>
  <xr:revisionPtr revIDLastSave="0" documentId="13_ncr:1_{10BB6F01-F4B9-B840-B205-E39561B1DC58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26" r:id="rId4"/>
    <sheet name="Lengua Indígena" sheetId="27" r:id="rId5"/>
    <sheet name="Programa Educativo" sheetId="18" r:id="rId6"/>
    <sheet name="Discapacidad" sheetId="28" r:id="rId7"/>
    <sheet name="CIEES" sheetId="29" r:id="rId8"/>
  </sheets>
  <externalReferences>
    <externalReference r:id="rId9"/>
  </externalReferences>
  <definedNames>
    <definedName name="_xlnm._FilterDatabase" localSheetId="6" hidden="1">Discapacidad!#REF!</definedName>
    <definedName name="_xlnm._FilterDatabase" localSheetId="5" hidden="1">'Programa Educativo'!$A$1:$C$46</definedName>
    <definedName name="_xlcn.WorksheetConnection_mexicanosenelextranjeroB2C91" hidden="1">[1]País!$B$2:$C$9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9" l="1"/>
  <c r="C6" i="28"/>
  <c r="C8" i="28"/>
  <c r="C9" i="28"/>
  <c r="B10" i="28"/>
  <c r="C2" i="28" s="1"/>
  <c r="B7" i="27"/>
  <c r="C5" i="27" s="1"/>
  <c r="C3" i="26"/>
  <c r="B18" i="26"/>
  <c r="C4" i="26" s="1"/>
  <c r="C17" i="26" l="1"/>
  <c r="C9" i="26"/>
  <c r="C7" i="28"/>
  <c r="C11" i="26"/>
  <c r="C15" i="26"/>
  <c r="C7" i="26"/>
  <c r="C6" i="27"/>
  <c r="C7" i="27" s="1"/>
  <c r="C5" i="28"/>
  <c r="C14" i="26"/>
  <c r="C6" i="26"/>
  <c r="C4" i="28"/>
  <c r="C2" i="26"/>
  <c r="C8" i="26"/>
  <c r="C13" i="26"/>
  <c r="C5" i="26"/>
  <c r="C3" i="28"/>
  <c r="C10" i="28" s="1"/>
  <c r="C10" i="26"/>
  <c r="C16" i="26"/>
  <c r="C12" i="26"/>
  <c r="F11" i="11"/>
  <c r="F12" i="11"/>
  <c r="F13" i="11"/>
  <c r="C18" i="26" l="1"/>
  <c r="B55" i="18"/>
  <c r="B46" i="18"/>
  <c r="C42" i="18" l="1"/>
  <c r="C36" i="18"/>
  <c r="C30" i="18"/>
  <c r="C25" i="18"/>
  <c r="C19" i="18"/>
  <c r="C13" i="18"/>
  <c r="C7" i="18"/>
  <c r="C31" i="18"/>
  <c r="C41" i="18"/>
  <c r="C35" i="18"/>
  <c r="C29" i="18"/>
  <c r="C24" i="18"/>
  <c r="C18" i="18"/>
  <c r="C12" i="18"/>
  <c r="C6" i="18"/>
  <c r="C26" i="18"/>
  <c r="C40" i="18"/>
  <c r="C34" i="18"/>
  <c r="C28" i="18"/>
  <c r="C23" i="18"/>
  <c r="C17" i="18"/>
  <c r="C11" i="18"/>
  <c r="C5" i="18"/>
  <c r="C20" i="18"/>
  <c r="C2" i="18"/>
  <c r="C45" i="18"/>
  <c r="C39" i="18"/>
  <c r="C33" i="18"/>
  <c r="C27" i="18"/>
  <c r="C22" i="18"/>
  <c r="C16" i="18"/>
  <c r="C10" i="18"/>
  <c r="C4" i="18"/>
  <c r="C14" i="18"/>
  <c r="C8" i="18"/>
  <c r="C44" i="18"/>
  <c r="C38" i="18"/>
  <c r="C32" i="18"/>
  <c r="C21" i="18"/>
  <c r="C15" i="18"/>
  <c r="C9" i="18"/>
  <c r="C3" i="18"/>
  <c r="C37" i="18"/>
  <c r="C43" i="18"/>
  <c r="F10" i="11"/>
  <c r="B5" i="11"/>
  <c r="B6" i="20"/>
  <c r="B6" i="19"/>
  <c r="C46" i="18" l="1"/>
  <c r="C5" i="20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<sst xmlns="http://schemas.openxmlformats.org/spreadsheetml/2006/main" count="137" uniqueCount="90">
  <si>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</si>
  <si>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</si>
  <si>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</si>
  <si>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</si>
  <si>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</si>
  <si>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</si>
  <si>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</si>
  <si>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Estadística 911, SEP.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</si>
  <si>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</si>
  <si>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</si>
  <si>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</si>
  <si>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</si>
  <si>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</si>
  <si>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</si>
  <si>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</si>
  <si>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</si>
  <si>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</si>
  <si>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</si>
  <si>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</si>
  <si>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</si>
  <si>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Menos de 18</t>
  </si>
  <si>
    <t>30 a 34</t>
  </si>
  <si>
    <t>35 a 39</t>
  </si>
  <si>
    <t>Más de 39</t>
  </si>
  <si>
    <t>Distribución de matrícula hablante de una lengua indígena nacional</t>
  </si>
  <si>
    <t>Programa Educativo</t>
  </si>
  <si>
    <t>Lic. en Gestión y Administración de PyME</t>
  </si>
  <si>
    <t>Lic. en Nutrición Aplicada</t>
  </si>
  <si>
    <t>Ing. en Desarrollo de Software</t>
  </si>
  <si>
    <t>Lic. en Derecho</t>
  </si>
  <si>
    <t>Lic. en Mercadotecnia Internacional</t>
  </si>
  <si>
    <t>Lic. en Administración de Empresas Turísticas</t>
  </si>
  <si>
    <t>Ing. en Logística y Transporte</t>
  </si>
  <si>
    <t>Lic. en Contaduría y Finanzas Públicas</t>
  </si>
  <si>
    <t>Lic. en Seguridad Pública</t>
  </si>
  <si>
    <t>Ing. en Telemática</t>
  </si>
  <si>
    <t>Ing. en Biotecnología</t>
  </si>
  <si>
    <t>Lic. en Administración y Gestión Pública</t>
  </si>
  <si>
    <t>Ing. en Energías Renovables</t>
  </si>
  <si>
    <t>Lic. en Matemáticas</t>
  </si>
  <si>
    <t>Lic. en Gerencia de Servicios de Salud</t>
  </si>
  <si>
    <t>Lic. en Políticas y Proyectos Sociales</t>
  </si>
  <si>
    <t>Lic. en Desarrollo Comunitario</t>
  </si>
  <si>
    <t>Ing. en Tecnología Ambiental</t>
  </si>
  <si>
    <t>Lic. en Promoción y Educación para la Salud</t>
  </si>
  <si>
    <t>Lic. en Enseñanza de las Matemáticas</t>
  </si>
  <si>
    <t>TSU en Urgencias Médicas</t>
  </si>
  <si>
    <t>TSU en Desarrollo de Software</t>
  </si>
  <si>
    <t>TSU en Gestión y Administración de PyME</t>
  </si>
  <si>
    <t>Ing. en Gestión Industrial</t>
  </si>
  <si>
    <t>M. en Seguridad Alimentaria</t>
  </si>
  <si>
    <t>Esp. en Enseñanza de la Historia de México</t>
  </si>
  <si>
    <t>TSU en Logística y Transporte</t>
  </si>
  <si>
    <t>TSU en Mercadotecnia Internacional</t>
  </si>
  <si>
    <t>TSU en Administración de Empresas Turísticas</t>
  </si>
  <si>
    <t>TSU en Telemática</t>
  </si>
  <si>
    <t>Lic. en Seguridad Alimentaria</t>
  </si>
  <si>
    <t>TSU en Seguridad Pública</t>
  </si>
  <si>
    <t>Lic. en Gestión Territorial</t>
  </si>
  <si>
    <t>TSU en Energías Renovables</t>
  </si>
  <si>
    <t>TSU en Biotecnología</t>
  </si>
  <si>
    <t>TSU en Desarrollo Comunitario</t>
  </si>
  <si>
    <t>TSU en Matemáticas</t>
  </si>
  <si>
    <t>TSU en Gestión en Alimentación y Nutrición</t>
  </si>
  <si>
    <t>TSU en Gestión de Servicios de Salud</t>
  </si>
  <si>
    <t>TSU en Tecnología Ambiental</t>
  </si>
  <si>
    <t>TSU en Proyectos Sociales</t>
  </si>
  <si>
    <t>TSU en Promoción de la Salud</t>
  </si>
  <si>
    <t>TSU en Gestión Industrial</t>
  </si>
  <si>
    <t>TSU en Promotoría Comunitaria</t>
  </si>
  <si>
    <t>Matricula 2021-2</t>
  </si>
  <si>
    <t>Posgrado</t>
  </si>
  <si>
    <t>TSU</t>
  </si>
  <si>
    <t>Licenciatura e Ingeniería</t>
  </si>
  <si>
    <t>Discapacidad</t>
  </si>
  <si>
    <t>Discapacidad física / motriz</t>
  </si>
  <si>
    <t>Baja visión</t>
  </si>
  <si>
    <t>Discapacidad múltiple</t>
  </si>
  <si>
    <t>Hipoacusia</t>
  </si>
  <si>
    <t>Discpacidad psicosocial</t>
  </si>
  <si>
    <t>Sordera</t>
  </si>
  <si>
    <t>Ceguera</t>
  </si>
  <si>
    <t>Discapacidad intelectual</t>
  </si>
  <si>
    <t>No.</t>
  </si>
  <si>
    <t>Programa Educativo Nivel Licenciatura</t>
  </si>
  <si>
    <t>Matrícula_Lic</t>
  </si>
  <si>
    <t>Nivel CIEES</t>
  </si>
  <si>
    <t>Años</t>
  </si>
  <si>
    <t>TSU. Urgencias Médicas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</si>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</sst>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9" fontId="4" fillId="3" borderId="7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0" fontId="2" fillId="0" borderId="7" xfId="0" applyFont="1" applyBorder="1"/>
    <xf numFmtId="3" fontId="5" fillId="0" borderId="7" xfId="0" applyNumberFormat="1" applyFont="1" applyBorder="1"/>
    <xf numFmtId="0" fontId="2" fillId="0" borderId="9" xfId="0" applyFont="1" applyBorder="1"/>
    <xf numFmtId="3" fontId="5" fillId="0" borderId="9" xfId="0" applyNumberFormat="1" applyFont="1" applyBorder="1"/>
    <xf numFmtId="0" fontId="5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F7"/>
  <sheetViews>
    <sheetView showGridLines="0" zoomScaleNormal="100" workbookViewId="0">
      <selection activeCell="C1" sqref="C1"/>
    </sheetView>
  </sheetViews>
  <sheetFormatPr baseColWidth="10" defaultColWidth="10.83203125" defaultRowHeight="15" x14ac:dyDescent="0.2"/>
  <cols>
    <col min="1" max="1" width="33.5" style="13" bestFit="1" customWidth="1"/>
    <col min="2" max="2" width="11.83203125" style="13" bestFit="1" customWidth="1"/>
    <col min="3" max="16384" width="10.83203125" style="13"/>
  </cols>
  <sheetData>
    <row r="1" spans="1:6" ht="16" x14ac:dyDescent="0.2">
      <c r="A1" s="11" t="s">
        <v>0</v>
      </c>
      <c r="B1" s="11" t="s">
        <v>1</v>
      </c>
    </row>
    <row r="2" spans="1:6" x14ac:dyDescent="0.2">
      <c r="A2" s="14" t="s">
        <v>2</v>
      </c>
      <c r="B2" s="20">
        <v>68998</v>
      </c>
      <c r="F2"/>
    </row>
    <row r="3" spans="1:6" x14ac:dyDescent="0.2">
      <c r="A3" s="14" t="s">
        <v>3</v>
      </c>
      <c r="B3" s="20">
        <v>2999</v>
      </c>
      <c r="F3"/>
    </row>
    <row r="4" spans="1:6" x14ac:dyDescent="0.2">
      <c r="A4" s="14" t="s">
        <v>4</v>
      </c>
      <c r="B4" s="20">
        <v>234</v>
      </c>
      <c r="F4" s="41"/>
    </row>
    <row r="5" spans="1:6" x14ac:dyDescent="0.2">
      <c r="A5" s="14" t="s">
        <v>5</v>
      </c>
      <c r="B5" s="20">
        <v>243</v>
      </c>
    </row>
    <row r="6" spans="1:6" x14ac:dyDescent="0.2">
      <c r="A6" s="31" t="s">
        <v>6</v>
      </c>
      <c r="B6" s="12">
        <f>SUM(B2:B5)</f>
        <v>72474</v>
      </c>
    </row>
    <row r="7" spans="1:6" x14ac:dyDescent="0.2">
      <c r="A7" s="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16.5" style="13" customWidth="1"/>
    <col min="2" max="2" width="12.5" style="13" customWidth="1"/>
    <col min="3" max="3" width="12.1640625" style="13" customWidth="1"/>
    <col min="4" max="16384" width="10.83203125" style="13"/>
  </cols>
  <sheetData>
    <row r="1" spans="1:3" ht="16" x14ac:dyDescent="0.2">
      <c r="A1" s="7" t="s">
        <v>8</v>
      </c>
      <c r="B1" s="7" t="s">
        <v>1</v>
      </c>
      <c r="C1" s="7" t="s">
        <v>9</v>
      </c>
    </row>
    <row r="2" spans="1:3" ht="16.5" customHeight="1" x14ac:dyDescent="0.2">
      <c r="A2" s="15" t="s">
        <v>10</v>
      </c>
      <c r="B2" s="20">
        <v>35978</v>
      </c>
      <c r="C2" s="16">
        <f>(B2/$B$6)*100%</f>
        <v>0.49642630460578968</v>
      </c>
    </row>
    <row r="3" spans="1:3" x14ac:dyDescent="0.2">
      <c r="A3" s="15" t="s">
        <v>11</v>
      </c>
      <c r="B3" s="20">
        <v>18239</v>
      </c>
      <c r="C3" s="16">
        <f t="shared" ref="C3:C5" si="0">(B3/$B$6)*100%</f>
        <v>0.2516626652316693</v>
      </c>
    </row>
    <row r="4" spans="1:3" x14ac:dyDescent="0.2">
      <c r="A4" s="15" t="s">
        <v>12</v>
      </c>
      <c r="B4" s="20">
        <v>17780</v>
      </c>
      <c r="C4" s="16">
        <f t="shared" si="0"/>
        <v>0.24532935949443938</v>
      </c>
    </row>
    <row r="5" spans="1:3" x14ac:dyDescent="0.2">
      <c r="A5" s="15" t="s">
        <v>13</v>
      </c>
      <c r="B5" s="20">
        <v>477</v>
      </c>
      <c r="C5" s="16">
        <f t="shared" si="0"/>
        <v>6.5816706681016638E-3</v>
      </c>
    </row>
    <row r="6" spans="1:3" ht="16.5" customHeight="1" x14ac:dyDescent="0.2">
      <c r="A6" s="32" t="s">
        <v>6</v>
      </c>
      <c r="B6" s="10">
        <f>SUM(B2:B5)</f>
        <v>72474</v>
      </c>
      <c r="C6" s="6">
        <f>SUM(C2:C5)</f>
        <v>1</v>
      </c>
    </row>
    <row r="7" spans="1:3" x14ac:dyDescent="0.2">
      <c r="A7" s="1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G15"/>
  <sheetViews>
    <sheetView showGridLines="0" tabSelected="1" zoomScaleNormal="100" workbookViewId="0">
      <selection activeCell="A15" sqref="A15"/>
    </sheetView>
  </sheetViews>
  <sheetFormatPr baseColWidth="10" defaultColWidth="10.83203125" defaultRowHeight="15" x14ac:dyDescent="0.2"/>
  <cols>
    <col min="1" max="1" width="33.83203125" style="13" customWidth="1"/>
    <col min="2" max="2" width="11" style="13" bestFit="1" customWidth="1"/>
    <col min="3" max="3" width="14.6640625" style="13" bestFit="1" customWidth="1"/>
    <col min="4" max="4" width="8.5" style="13" bestFit="1" customWidth="1"/>
    <col min="5" max="5" width="16.5" style="13" customWidth="1"/>
    <col min="6" max="16384" width="10.83203125" style="13"/>
  </cols>
  <sheetData>
    <row r="2" spans="1:7" x14ac:dyDescent="0.2">
      <c r="A2" s="18" t="s">
        <v>14</v>
      </c>
      <c r="B2" s="18" t="s">
        <v>1</v>
      </c>
      <c r="C2" s="18" t="s">
        <v>9</v>
      </c>
      <c r="F2"/>
      <c r="G2"/>
    </row>
    <row r="3" spans="1:7" x14ac:dyDescent="0.2">
      <c r="A3" s="19" t="s">
        <v>15</v>
      </c>
      <c r="B3" s="42">
        <v>34792</v>
      </c>
      <c r="C3" s="21">
        <f>(B3/B5)*100%</f>
        <v>0.48006181527168362</v>
      </c>
      <c r="F3"/>
      <c r="G3"/>
    </row>
    <row r="4" spans="1:7" x14ac:dyDescent="0.2">
      <c r="A4" s="19" t="s">
        <v>16</v>
      </c>
      <c r="B4" s="42">
        <v>37682</v>
      </c>
      <c r="C4" s="21">
        <f>(B4/B5)*100%</f>
        <v>0.51993818472831632</v>
      </c>
      <c r="F4"/>
      <c r="G4"/>
    </row>
    <row r="5" spans="1:7" x14ac:dyDescent="0.2">
      <c r="A5" s="31" t="s">
        <v>6</v>
      </c>
      <c r="B5" s="12">
        <f>SUM(B3:B4)</f>
        <v>72474</v>
      </c>
      <c r="C5" s="23">
        <f>SUM(C3:C4)</f>
        <v>1</v>
      </c>
      <c r="F5"/>
      <c r="G5"/>
    </row>
    <row r="6" spans="1:7" x14ac:dyDescent="0.2">
      <c r="F6"/>
      <c r="G6"/>
    </row>
    <row r="9" spans="1:7" x14ac:dyDescent="0.2">
      <c r="A9" s="18" t="s">
        <v>0</v>
      </c>
      <c r="B9" s="18" t="s">
        <v>15</v>
      </c>
      <c r="C9" s="18" t="s">
        <v>17</v>
      </c>
      <c r="D9" s="18" t="s">
        <v>16</v>
      </c>
      <c r="E9" s="18" t="s">
        <v>18</v>
      </c>
      <c r="F9" s="31" t="s">
        <v>6</v>
      </c>
    </row>
    <row r="10" spans="1:7" x14ac:dyDescent="0.2">
      <c r="A10" s="19" t="s">
        <v>2</v>
      </c>
      <c r="B10" s="20">
        <v>32880</v>
      </c>
      <c r="C10" s="21">
        <f>(B10/F14)*100%</f>
        <v>0.4536799403924166</v>
      </c>
      <c r="D10" s="20">
        <v>36118</v>
      </c>
      <c r="E10" s="21">
        <f>(D10/F14)*100%</f>
        <v>0.49835803184590338</v>
      </c>
      <c r="F10" s="20">
        <f>B10+D10</f>
        <v>68998</v>
      </c>
    </row>
    <row r="11" spans="1:7" x14ac:dyDescent="0.2">
      <c r="A11" s="19" t="s">
        <v>3</v>
      </c>
      <c r="B11" s="20">
        <v>1720</v>
      </c>
      <c r="C11" s="21">
        <f>(B11/F14)*100%</f>
        <v>2.3732648949968266E-2</v>
      </c>
      <c r="D11" s="20">
        <v>1279</v>
      </c>
      <c r="E11" s="21">
        <f>(D11/F14)*100%</f>
        <v>1.7647708143610122E-2</v>
      </c>
      <c r="F11" s="20">
        <f t="shared" ref="F11:F13" si="0">B11+D11</f>
        <v>2999</v>
      </c>
    </row>
    <row r="12" spans="1:7" x14ac:dyDescent="0.2">
      <c r="A12" s="19" t="s">
        <v>4</v>
      </c>
      <c r="B12" s="20">
        <v>96</v>
      </c>
      <c r="C12" s="21">
        <f>(B12/F14)*100%</f>
        <v>1.3246129646493916E-3</v>
      </c>
      <c r="D12" s="20">
        <v>138</v>
      </c>
      <c r="E12" s="21">
        <f>(D12/F14)*100%</f>
        <v>1.9041311366835003E-3</v>
      </c>
      <c r="F12" s="20">
        <f t="shared" si="0"/>
        <v>234</v>
      </c>
    </row>
    <row r="13" spans="1:7" x14ac:dyDescent="0.2">
      <c r="A13" s="19" t="s">
        <v>5</v>
      </c>
      <c r="B13" s="20">
        <v>96</v>
      </c>
      <c r="C13" s="21">
        <f>(B13/F14)*100%</f>
        <v>1.3246129646493916E-3</v>
      </c>
      <c r="D13" s="20">
        <v>147</v>
      </c>
      <c r="E13" s="21">
        <f>(D13/F14)*100%</f>
        <v>2.0283136021193807E-3</v>
      </c>
      <c r="F13" s="20">
        <f t="shared" si="0"/>
        <v>243</v>
      </c>
    </row>
    <row r="14" spans="1:7" x14ac:dyDescent="0.2">
      <c r="A14" s="46" t="s">
        <v>6</v>
      </c>
      <c r="B14" s="46"/>
      <c r="C14" s="46"/>
      <c r="D14" s="46"/>
      <c r="E14" s="46"/>
      <c r="F14" s="12">
        <f>SUM(F10:F13)</f>
        <v>72474</v>
      </c>
    </row>
    <row r="15" spans="1:7" x14ac:dyDescent="0.2">
      <c r="A15" s="1" t="s">
        <v>7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4013-3D01-4DA3-85CD-BBE3AD2E81BD}">
  <dimension ref="A1:G19"/>
  <sheetViews>
    <sheetView showGridLines="0" workbookViewId="0">
      <selection activeCell="H10" sqref="H10"/>
    </sheetView>
  </sheetViews>
  <sheetFormatPr baseColWidth="10" defaultColWidth="11.5" defaultRowHeight="15" x14ac:dyDescent="0.2"/>
  <cols>
    <col min="1" max="3" width="15.5" style="13" customWidth="1"/>
    <col min="4" max="16384" width="11.5" style="13"/>
  </cols>
  <sheetData>
    <row r="1" spans="1:7" x14ac:dyDescent="0.2">
      <c r="A1" s="18" t="s">
        <v>19</v>
      </c>
      <c r="B1" s="18" t="s">
        <v>1</v>
      </c>
      <c r="C1" s="18" t="s">
        <v>9</v>
      </c>
    </row>
    <row r="2" spans="1:7" x14ac:dyDescent="0.2">
      <c r="A2" s="24" t="s">
        <v>20</v>
      </c>
      <c r="B2" s="25">
        <v>17</v>
      </c>
      <c r="C2" s="17">
        <f>(B2/B18)*100%</f>
        <v>2.3456687915666307E-4</v>
      </c>
    </row>
    <row r="3" spans="1:7" x14ac:dyDescent="0.2">
      <c r="A3" s="26">
        <v>18</v>
      </c>
      <c r="B3" s="20">
        <v>121</v>
      </c>
      <c r="C3" s="8">
        <f>(B3/56258)*100%</f>
        <v>2.1508052188133242E-3</v>
      </c>
    </row>
    <row r="4" spans="1:7" x14ac:dyDescent="0.2">
      <c r="A4" s="26">
        <v>19</v>
      </c>
      <c r="B4" s="20">
        <v>555</v>
      </c>
      <c r="C4" s="8">
        <f>(B4/B18)*100%</f>
        <v>7.6579187018792948E-3</v>
      </c>
    </row>
    <row r="5" spans="1:7" x14ac:dyDescent="0.2">
      <c r="A5" s="26">
        <v>20</v>
      </c>
      <c r="B5" s="20">
        <v>880</v>
      </c>
      <c r="C5" s="8">
        <f>(B5/B18)*100%</f>
        <v>1.2142285509286088E-2</v>
      </c>
    </row>
    <row r="6" spans="1:7" x14ac:dyDescent="0.2">
      <c r="A6" s="26">
        <v>21</v>
      </c>
      <c r="B6" s="20">
        <v>1261</v>
      </c>
      <c r="C6" s="8">
        <f>(B6/B18)*100%</f>
        <v>1.7399343212738363E-2</v>
      </c>
    </row>
    <row r="7" spans="1:7" x14ac:dyDescent="0.2">
      <c r="A7" s="26">
        <v>22</v>
      </c>
      <c r="B7" s="43">
        <v>1664</v>
      </c>
      <c r="C7" s="8">
        <f>(B7/B18)*100%</f>
        <v>2.2959958053922785E-2</v>
      </c>
    </row>
    <row r="8" spans="1:7" x14ac:dyDescent="0.2">
      <c r="A8" s="26">
        <v>23</v>
      </c>
      <c r="B8" s="40">
        <v>2186</v>
      </c>
      <c r="C8" s="8">
        <f>(B8/B18)*100%</f>
        <v>3.0162541049203854E-2</v>
      </c>
      <c r="E8"/>
      <c r="F8"/>
      <c r="G8"/>
    </row>
    <row r="9" spans="1:7" x14ac:dyDescent="0.2">
      <c r="A9" s="26">
        <v>24</v>
      </c>
      <c r="B9" s="40">
        <v>2620</v>
      </c>
      <c r="C9" s="8">
        <f>(B9/B18)*100%</f>
        <v>3.6150895493556309E-2</v>
      </c>
      <c r="E9"/>
      <c r="F9"/>
      <c r="G9"/>
    </row>
    <row r="10" spans="1:7" x14ac:dyDescent="0.2">
      <c r="A10" s="26">
        <v>25</v>
      </c>
      <c r="B10" s="40">
        <v>2840</v>
      </c>
      <c r="C10" s="8">
        <f>(B10/B18)*100%</f>
        <v>3.9186466870877831E-2</v>
      </c>
      <c r="E10"/>
      <c r="F10"/>
      <c r="G10"/>
    </row>
    <row r="11" spans="1:7" x14ac:dyDescent="0.2">
      <c r="A11" s="26">
        <v>26</v>
      </c>
      <c r="B11" s="40">
        <v>3207</v>
      </c>
      <c r="C11" s="8">
        <f>(B11/B18)*100%</f>
        <v>4.4250351850318732E-2</v>
      </c>
      <c r="E11"/>
      <c r="F11"/>
      <c r="G11"/>
    </row>
    <row r="12" spans="1:7" x14ac:dyDescent="0.2">
      <c r="A12" s="26">
        <v>27</v>
      </c>
      <c r="B12" s="40">
        <v>3316</v>
      </c>
      <c r="C12" s="8">
        <f>(B12/B18)*100%</f>
        <v>4.57543394872644E-2</v>
      </c>
      <c r="E12"/>
      <c r="F12"/>
      <c r="G12"/>
    </row>
    <row r="13" spans="1:7" x14ac:dyDescent="0.2">
      <c r="A13" s="26">
        <v>28</v>
      </c>
      <c r="B13" s="40">
        <v>3488</v>
      </c>
      <c r="C13" s="8">
        <f>(B13/B18)*100%</f>
        <v>4.8127604382261227E-2</v>
      </c>
      <c r="E13"/>
      <c r="F13"/>
      <c r="G13"/>
    </row>
    <row r="14" spans="1:7" x14ac:dyDescent="0.2">
      <c r="A14" s="26">
        <v>29</v>
      </c>
      <c r="B14" s="40">
        <v>3423</v>
      </c>
      <c r="C14" s="8">
        <f>(B14/B18)*100%</f>
        <v>4.7230731020779869E-2</v>
      </c>
      <c r="E14"/>
      <c r="F14"/>
      <c r="G14"/>
    </row>
    <row r="15" spans="1:7" x14ac:dyDescent="0.2">
      <c r="A15" s="26" t="s">
        <v>21</v>
      </c>
      <c r="B15" s="40">
        <v>15390</v>
      </c>
      <c r="C15" s="8">
        <f>(B15/B18)*100%</f>
        <v>0.21235201589535557</v>
      </c>
      <c r="E15"/>
      <c r="F15"/>
      <c r="G15"/>
    </row>
    <row r="16" spans="1:7" x14ac:dyDescent="0.2">
      <c r="A16" s="26" t="s">
        <v>22</v>
      </c>
      <c r="B16" s="40">
        <v>12163</v>
      </c>
      <c r="C16" s="8">
        <f>(B16/B18)*100%</f>
        <v>0.16782570301073488</v>
      </c>
      <c r="E16"/>
      <c r="F16"/>
      <c r="G16"/>
    </row>
    <row r="17" spans="1:7" x14ac:dyDescent="0.2">
      <c r="A17" s="26" t="s">
        <v>23</v>
      </c>
      <c r="B17" s="40">
        <v>19343</v>
      </c>
      <c r="C17" s="8">
        <f>(B17/B18)*100%</f>
        <v>0.26689571432513731</v>
      </c>
      <c r="E17"/>
      <c r="F17"/>
      <c r="G17"/>
    </row>
    <row r="18" spans="1:7" x14ac:dyDescent="0.2">
      <c r="A18" s="4" t="s">
        <v>6</v>
      </c>
      <c r="B18" s="44">
        <f>+SUM(B2:B17)</f>
        <v>72474</v>
      </c>
      <c r="C18" s="5">
        <f>SUM(C2:C17)</f>
        <v>1.0004812409612864</v>
      </c>
    </row>
    <row r="19" spans="1:7" x14ac:dyDescent="0.2">
      <c r="A19" s="1" t="s">
        <v>7</v>
      </c>
    </row>
  </sheetData>
  <conditionalFormatting sqref="C2:C17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{6D5FF127-460C-444A-B1B1-6DE7A66BF6AB}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{702B23A9-1671-4FF3-A9EF-21A7F7DDC46D}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5FF127-460C-444A-B1B1-6DE7A66BF6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2B23A9-1671-4FF3-A9EF-21A7F7DDC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B5FD-30A6-418E-A060-889BB4686782}">
  <dimension ref="A1:F19"/>
  <sheetViews>
    <sheetView showGridLines="0" workbookViewId="0">
      <selection activeCell="D20" sqref="D20"/>
    </sheetView>
  </sheetViews>
  <sheetFormatPr baseColWidth="10" defaultColWidth="11.5" defaultRowHeight="15" x14ac:dyDescent="0.2"/>
  <cols>
    <col min="1" max="1" width="33.83203125" style="13" customWidth="1"/>
    <col min="2" max="2" width="12.1640625" style="13" customWidth="1"/>
    <col min="3" max="3" width="14.5" style="13" bestFit="1" customWidth="1"/>
    <col min="4" max="16384" width="11.5" style="13"/>
  </cols>
  <sheetData>
    <row r="1" spans="1:6" x14ac:dyDescent="0.2">
      <c r="A1" s="47" t="s">
        <v>24</v>
      </c>
      <c r="B1" s="47"/>
      <c r="C1" s="47"/>
    </row>
    <row r="2" spans="1:6" x14ac:dyDescent="0.2">
      <c r="A2" s="47"/>
      <c r="B2" s="47"/>
      <c r="C2" s="47"/>
    </row>
    <row r="4" spans="1:6" x14ac:dyDescent="0.2">
      <c r="A4" s="18" t="s">
        <v>14</v>
      </c>
      <c r="B4" s="18" t="s">
        <v>1</v>
      </c>
      <c r="C4" s="18" t="s">
        <v>9</v>
      </c>
    </row>
    <row r="5" spans="1:6" x14ac:dyDescent="0.2">
      <c r="A5" s="19" t="s">
        <v>15</v>
      </c>
      <c r="B5" s="20">
        <v>547</v>
      </c>
      <c r="C5" s="21">
        <f>(B5/B7)*100%</f>
        <v>0.62801377726750862</v>
      </c>
      <c r="D5"/>
      <c r="F5" s="41"/>
    </row>
    <row r="6" spans="1:6" x14ac:dyDescent="0.2">
      <c r="A6" s="19" t="s">
        <v>16</v>
      </c>
      <c r="B6" s="20">
        <v>324</v>
      </c>
      <c r="C6" s="21">
        <f>(B6/B7)*100%</f>
        <v>0.37198622273249138</v>
      </c>
    </row>
    <row r="7" spans="1:6" x14ac:dyDescent="0.2">
      <c r="A7" s="31" t="s">
        <v>6</v>
      </c>
      <c r="B7" s="12">
        <f>SUM(B5:B6)</f>
        <v>871</v>
      </c>
      <c r="C7" s="23">
        <f>SUM(C5:C6)</f>
        <v>1</v>
      </c>
    </row>
    <row r="8" spans="1:6" x14ac:dyDescent="0.2">
      <c r="A8" s="1" t="s">
        <v>7</v>
      </c>
      <c r="B8"/>
      <c r="C8"/>
    </row>
    <row r="9" spans="1:6" x14ac:dyDescent="0.2">
      <c r="A9"/>
      <c r="B9"/>
      <c r="C9"/>
    </row>
    <row r="10" spans="1:6" x14ac:dyDescent="0.2">
      <c r="A10"/>
      <c r="B10"/>
      <c r="C10"/>
    </row>
    <row r="11" spans="1:6" x14ac:dyDescent="0.2">
      <c r="A11"/>
      <c r="B11"/>
      <c r="C11"/>
    </row>
    <row r="12" spans="1:6" x14ac:dyDescent="0.2">
      <c r="A12"/>
      <c r="B12"/>
      <c r="C12"/>
    </row>
    <row r="13" spans="1:6" x14ac:dyDescent="0.2">
      <c r="A13"/>
      <c r="B13"/>
      <c r="C13"/>
    </row>
    <row r="14" spans="1:6" x14ac:dyDescent="0.2">
      <c r="A14"/>
      <c r="B14"/>
      <c r="C14"/>
    </row>
    <row r="15" spans="1:6" x14ac:dyDescent="0.2">
      <c r="A15"/>
      <c r="B15"/>
      <c r="C15"/>
    </row>
    <row r="16" spans="1:6" x14ac:dyDescent="0.2">
      <c r="A16"/>
      <c r="B16"/>
      <c r="C16"/>
    </row>
    <row r="17" spans="1:3" x14ac:dyDescent="0.2">
      <c r="A17"/>
      <c r="B17"/>
      <c r="C17"/>
    </row>
    <row r="18" spans="1:3" x14ac:dyDescent="0.2">
      <c r="A18"/>
      <c r="B18"/>
      <c r="C18"/>
    </row>
    <row r="19" spans="1:3" x14ac:dyDescent="0.2">
      <c r="A19"/>
      <c r="B19"/>
      <c r="C19"/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6"/>
  <sheetViews>
    <sheetView showGridLines="0" zoomScaleNormal="100" workbookViewId="0">
      <selection activeCell="A11" sqref="A11"/>
    </sheetView>
  </sheetViews>
  <sheetFormatPr baseColWidth="10" defaultColWidth="10.83203125" defaultRowHeight="15" x14ac:dyDescent="0.2"/>
  <cols>
    <col min="1" max="1" width="48.6640625" style="13" bestFit="1" customWidth="1"/>
    <col min="2" max="2" width="13.1640625" style="3" customWidth="1"/>
    <col min="3" max="3" width="11.83203125" style="3" customWidth="1"/>
    <col min="4" max="4" width="10.83203125" style="13" customWidth="1"/>
    <col min="5" max="5" width="10.83203125" style="13"/>
    <col min="6" max="6" width="6.1640625" style="13" customWidth="1"/>
    <col min="7" max="16384" width="10.83203125" style="13"/>
  </cols>
  <sheetData>
    <row r="1" spans="1:9" ht="16" x14ac:dyDescent="0.2">
      <c r="A1" s="11" t="s">
        <v>25</v>
      </c>
      <c r="B1" s="11" t="s">
        <v>1</v>
      </c>
      <c r="C1" s="11" t="s">
        <v>9</v>
      </c>
    </row>
    <row r="2" spans="1:9" x14ac:dyDescent="0.2">
      <c r="A2" s="14" t="s">
        <v>26</v>
      </c>
      <c r="B2" s="33">
        <v>8559</v>
      </c>
      <c r="C2" s="27">
        <f t="shared" ref="C2:C45" si="0">(B2/$B$46)*100%</f>
        <v>0.1180975246295223</v>
      </c>
      <c r="G2"/>
      <c r="H2"/>
      <c r="I2"/>
    </row>
    <row r="3" spans="1:9" x14ac:dyDescent="0.2">
      <c r="A3" s="14" t="s">
        <v>27</v>
      </c>
      <c r="B3" s="33">
        <v>7924</v>
      </c>
      <c r="C3" s="27">
        <f t="shared" si="0"/>
        <v>0.10933576179043519</v>
      </c>
      <c r="G3"/>
      <c r="H3"/>
      <c r="I3"/>
    </row>
    <row r="4" spans="1:9" x14ac:dyDescent="0.2">
      <c r="A4" s="14" t="s">
        <v>28</v>
      </c>
      <c r="B4" s="33">
        <v>7525</v>
      </c>
      <c r="C4" s="27">
        <f t="shared" si="0"/>
        <v>0.10383033915611116</v>
      </c>
      <c r="G4"/>
      <c r="H4"/>
      <c r="I4"/>
    </row>
    <row r="5" spans="1:9" x14ac:dyDescent="0.2">
      <c r="A5" s="14" t="s">
        <v>29</v>
      </c>
      <c r="B5" s="33">
        <v>7223</v>
      </c>
      <c r="C5" s="27">
        <f t="shared" si="0"/>
        <v>9.9663327538151616E-2</v>
      </c>
      <c r="G5"/>
      <c r="H5"/>
      <c r="I5"/>
    </row>
    <row r="6" spans="1:9" x14ac:dyDescent="0.2">
      <c r="A6" s="14" t="s">
        <v>30</v>
      </c>
      <c r="B6" s="33">
        <v>4128</v>
      </c>
      <c r="C6" s="27">
        <f t="shared" si="0"/>
        <v>5.6958357479923838E-2</v>
      </c>
      <c r="G6"/>
      <c r="H6"/>
      <c r="I6"/>
    </row>
    <row r="7" spans="1:9" x14ac:dyDescent="0.2">
      <c r="A7" s="14" t="s">
        <v>31</v>
      </c>
      <c r="B7" s="33">
        <v>3691</v>
      </c>
      <c r="C7" s="27">
        <f t="shared" si="0"/>
        <v>5.0928608880426086E-2</v>
      </c>
      <c r="G7"/>
      <c r="H7"/>
      <c r="I7"/>
    </row>
    <row r="8" spans="1:9" x14ac:dyDescent="0.2">
      <c r="A8" s="14" t="s">
        <v>32</v>
      </c>
      <c r="B8" s="33">
        <v>3321</v>
      </c>
      <c r="C8" s="27">
        <f t="shared" si="0"/>
        <v>4.5823329745839886E-2</v>
      </c>
      <c r="G8"/>
      <c r="H8"/>
      <c r="I8"/>
    </row>
    <row r="9" spans="1:9" x14ac:dyDescent="0.2">
      <c r="A9" s="14" t="s">
        <v>33</v>
      </c>
      <c r="B9" s="33">
        <v>3125</v>
      </c>
      <c r="C9" s="27">
        <f t="shared" si="0"/>
        <v>4.3118911609680712E-2</v>
      </c>
      <c r="G9"/>
      <c r="H9"/>
      <c r="I9"/>
    </row>
    <row r="10" spans="1:9" x14ac:dyDescent="0.2">
      <c r="A10" s="14" t="s">
        <v>34</v>
      </c>
      <c r="B10" s="33">
        <v>2868</v>
      </c>
      <c r="C10" s="27">
        <f t="shared" si="0"/>
        <v>3.9572812318900571E-2</v>
      </c>
      <c r="G10"/>
      <c r="H10"/>
      <c r="I10"/>
    </row>
    <row r="11" spans="1:9" x14ac:dyDescent="0.2">
      <c r="A11" s="14" t="s">
        <v>35</v>
      </c>
      <c r="B11" s="33">
        <v>2712</v>
      </c>
      <c r="C11" s="27">
        <f t="shared" si="0"/>
        <v>3.7420316251345308E-2</v>
      </c>
      <c r="G11"/>
      <c r="H11"/>
      <c r="I11"/>
    </row>
    <row r="12" spans="1:9" x14ac:dyDescent="0.2">
      <c r="A12" s="14" t="s">
        <v>36</v>
      </c>
      <c r="B12" s="33">
        <v>2562</v>
      </c>
      <c r="C12" s="27">
        <f t="shared" si="0"/>
        <v>3.5350608494080636E-2</v>
      </c>
      <c r="G12"/>
      <c r="H12"/>
      <c r="I12"/>
    </row>
    <row r="13" spans="1:9" x14ac:dyDescent="0.2">
      <c r="A13" s="14" t="s">
        <v>37</v>
      </c>
      <c r="B13" s="33">
        <v>2310</v>
      </c>
      <c r="C13" s="27">
        <f t="shared" si="0"/>
        <v>3.1873499461875981E-2</v>
      </c>
      <c r="G13"/>
      <c r="H13"/>
      <c r="I13"/>
    </row>
    <row r="14" spans="1:9" x14ac:dyDescent="0.2">
      <c r="A14" s="14" t="s">
        <v>38</v>
      </c>
      <c r="B14" s="33">
        <v>2285</v>
      </c>
      <c r="C14" s="27">
        <f t="shared" si="0"/>
        <v>3.1528548168998541E-2</v>
      </c>
      <c r="G14"/>
      <c r="H14"/>
      <c r="I14"/>
    </row>
    <row r="15" spans="1:9" x14ac:dyDescent="0.2">
      <c r="A15" s="14" t="s">
        <v>39</v>
      </c>
      <c r="B15" s="33">
        <v>2225</v>
      </c>
      <c r="C15" s="27">
        <f t="shared" si="0"/>
        <v>3.0700665066092668E-2</v>
      </c>
      <c r="G15"/>
      <c r="H15"/>
      <c r="I15"/>
    </row>
    <row r="16" spans="1:9" x14ac:dyDescent="0.2">
      <c r="A16" s="14" t="s">
        <v>40</v>
      </c>
      <c r="B16" s="33">
        <v>1937</v>
      </c>
      <c r="C16" s="27">
        <f t="shared" si="0"/>
        <v>2.6726826172144492E-2</v>
      </c>
      <c r="G16"/>
      <c r="H16"/>
      <c r="I16"/>
    </row>
    <row r="17" spans="1:9" x14ac:dyDescent="0.2">
      <c r="A17" s="14" t="s">
        <v>41</v>
      </c>
      <c r="B17" s="33">
        <v>1626</v>
      </c>
      <c r="C17" s="27">
        <f t="shared" si="0"/>
        <v>2.2435632088749068E-2</v>
      </c>
      <c r="G17"/>
      <c r="H17"/>
      <c r="I17"/>
    </row>
    <row r="18" spans="1:9" x14ac:dyDescent="0.2">
      <c r="A18" s="14" t="s">
        <v>42</v>
      </c>
      <c r="B18" s="33">
        <v>1267</v>
      </c>
      <c r="C18" s="27">
        <f t="shared" si="0"/>
        <v>1.7482131523028948E-2</v>
      </c>
      <c r="G18"/>
      <c r="H18"/>
      <c r="I18"/>
    </row>
    <row r="19" spans="1:9" x14ac:dyDescent="0.2">
      <c r="A19" s="14" t="s">
        <v>43</v>
      </c>
      <c r="B19" s="33">
        <v>1219</v>
      </c>
      <c r="C19" s="27">
        <f t="shared" si="0"/>
        <v>1.6819825040704253E-2</v>
      </c>
      <c r="G19"/>
      <c r="H19"/>
      <c r="I19"/>
    </row>
    <row r="20" spans="1:9" x14ac:dyDescent="0.2">
      <c r="A20" s="14" t="s">
        <v>44</v>
      </c>
      <c r="B20" s="33">
        <v>1170</v>
      </c>
      <c r="C20" s="27">
        <f t="shared" si="0"/>
        <v>1.6143720506664461E-2</v>
      </c>
      <c r="G20"/>
      <c r="H20"/>
      <c r="I20"/>
    </row>
    <row r="21" spans="1:9" x14ac:dyDescent="0.2">
      <c r="A21" s="14" t="s">
        <v>45</v>
      </c>
      <c r="B21" s="33">
        <v>698</v>
      </c>
      <c r="C21" s="27">
        <f t="shared" si="0"/>
        <v>9.631040097138284E-3</v>
      </c>
      <c r="G21"/>
      <c r="H21"/>
      <c r="I21"/>
    </row>
    <row r="22" spans="1:9" x14ac:dyDescent="0.2">
      <c r="A22" s="14" t="s">
        <v>46</v>
      </c>
      <c r="B22" s="33">
        <v>542</v>
      </c>
      <c r="C22" s="27">
        <f t="shared" si="0"/>
        <v>7.4785440295830228E-3</v>
      </c>
      <c r="G22"/>
      <c r="H22"/>
      <c r="I22"/>
    </row>
    <row r="23" spans="1:9" x14ac:dyDescent="0.2">
      <c r="A23" s="14" t="s">
        <v>47</v>
      </c>
      <c r="B23" s="33">
        <v>464</v>
      </c>
      <c r="C23" s="27">
        <f t="shared" si="0"/>
        <v>6.4022959958053927E-3</v>
      </c>
      <c r="G23"/>
      <c r="H23"/>
      <c r="I23"/>
    </row>
    <row r="24" spans="1:9" x14ac:dyDescent="0.2">
      <c r="A24" s="14" t="s">
        <v>48</v>
      </c>
      <c r="B24" s="33">
        <v>382</v>
      </c>
      <c r="C24" s="27">
        <f t="shared" si="0"/>
        <v>5.2708557551673701E-3</v>
      </c>
      <c r="G24"/>
      <c r="H24"/>
      <c r="I24"/>
    </row>
    <row r="25" spans="1:9" x14ac:dyDescent="0.2">
      <c r="A25" s="14" t="s">
        <v>49</v>
      </c>
      <c r="B25" s="33">
        <v>342</v>
      </c>
      <c r="C25" s="27">
        <f t="shared" si="0"/>
        <v>4.7189336865634569E-3</v>
      </c>
      <c r="G25"/>
      <c r="H25"/>
      <c r="I25"/>
    </row>
    <row r="26" spans="1:9" x14ac:dyDescent="0.2">
      <c r="A26" s="14" t="s">
        <v>50</v>
      </c>
      <c r="B26" s="33">
        <v>243</v>
      </c>
      <c r="C26" s="27">
        <f t="shared" si="0"/>
        <v>3.3529265667687721E-3</v>
      </c>
      <c r="G26"/>
      <c r="H26"/>
      <c r="I26"/>
    </row>
    <row r="27" spans="1:9" x14ac:dyDescent="0.2">
      <c r="A27" s="14" t="s">
        <v>51</v>
      </c>
      <c r="B27" s="33">
        <v>234</v>
      </c>
      <c r="C27" s="27">
        <f t="shared" si="0"/>
        <v>3.2287441013328917E-3</v>
      </c>
      <c r="G27"/>
      <c r="H27"/>
      <c r="I27"/>
    </row>
    <row r="28" spans="1:9" x14ac:dyDescent="0.2">
      <c r="A28" s="14" t="s">
        <v>52</v>
      </c>
      <c r="B28" s="33">
        <v>220</v>
      </c>
      <c r="C28" s="27">
        <f t="shared" si="0"/>
        <v>3.035571377321522E-3</v>
      </c>
      <c r="G28"/>
      <c r="H28"/>
      <c r="I28"/>
    </row>
    <row r="29" spans="1:9" x14ac:dyDescent="0.2">
      <c r="A29" s="14" t="s">
        <v>53</v>
      </c>
      <c r="B29" s="33">
        <v>200</v>
      </c>
      <c r="C29" s="27">
        <f t="shared" si="0"/>
        <v>2.7596103430195655E-3</v>
      </c>
      <c r="G29"/>
      <c r="H29"/>
      <c r="I29"/>
    </row>
    <row r="30" spans="1:9" x14ac:dyDescent="0.2">
      <c r="A30" s="14" t="s">
        <v>54</v>
      </c>
      <c r="B30" s="33">
        <v>170</v>
      </c>
      <c r="C30" s="27">
        <f t="shared" si="0"/>
        <v>2.3456687915666308E-3</v>
      </c>
      <c r="G30"/>
      <c r="H30"/>
      <c r="I30"/>
    </row>
    <row r="31" spans="1:9" x14ac:dyDescent="0.2">
      <c r="A31" s="14" t="s">
        <v>55</v>
      </c>
      <c r="B31" s="33">
        <v>155</v>
      </c>
      <c r="C31" s="27">
        <f t="shared" si="0"/>
        <v>2.1386980158401635E-3</v>
      </c>
      <c r="G31"/>
      <c r="H31"/>
      <c r="I31"/>
    </row>
    <row r="32" spans="1:9" x14ac:dyDescent="0.2">
      <c r="A32" s="14" t="s">
        <v>56</v>
      </c>
      <c r="B32" s="33">
        <v>153</v>
      </c>
      <c r="C32" s="27">
        <f t="shared" si="0"/>
        <v>2.1111019124099677E-3</v>
      </c>
      <c r="G32"/>
      <c r="H32"/>
      <c r="I32"/>
    </row>
    <row r="33" spans="1:9" x14ac:dyDescent="0.2">
      <c r="A33" s="14" t="s">
        <v>57</v>
      </c>
      <c r="B33" s="33">
        <v>150</v>
      </c>
      <c r="C33" s="27">
        <f t="shared" si="0"/>
        <v>2.0697077572646742E-3</v>
      </c>
      <c r="G33"/>
      <c r="H33"/>
      <c r="I33"/>
    </row>
    <row r="34" spans="1:9" x14ac:dyDescent="0.2">
      <c r="A34" s="14" t="s">
        <v>58</v>
      </c>
      <c r="B34" s="33">
        <v>128</v>
      </c>
      <c r="C34" s="27">
        <f t="shared" si="0"/>
        <v>1.766150619532522E-3</v>
      </c>
      <c r="G34"/>
      <c r="H34"/>
      <c r="I34"/>
    </row>
    <row r="35" spans="1:9" x14ac:dyDescent="0.2">
      <c r="A35" s="14" t="s">
        <v>59</v>
      </c>
      <c r="B35" s="33">
        <v>109</v>
      </c>
      <c r="C35" s="27">
        <f t="shared" si="0"/>
        <v>1.5039876369456633E-3</v>
      </c>
      <c r="G35"/>
      <c r="H35"/>
      <c r="I35"/>
    </row>
    <row r="36" spans="1:9" x14ac:dyDescent="0.2">
      <c r="A36" s="14" t="s">
        <v>60</v>
      </c>
      <c r="B36" s="33">
        <v>107</v>
      </c>
      <c r="C36" s="27">
        <f t="shared" si="0"/>
        <v>1.4763915335154676E-3</v>
      </c>
      <c r="G36"/>
      <c r="H36"/>
      <c r="I36"/>
    </row>
    <row r="37" spans="1:9" x14ac:dyDescent="0.2">
      <c r="A37" s="14" t="s">
        <v>61</v>
      </c>
      <c r="B37" s="33">
        <v>104</v>
      </c>
      <c r="C37" s="27">
        <f t="shared" si="0"/>
        <v>1.4349973783701741E-3</v>
      </c>
      <c r="G37"/>
      <c r="H37"/>
      <c r="I37"/>
    </row>
    <row r="38" spans="1:9" x14ac:dyDescent="0.2">
      <c r="A38" s="14" t="s">
        <v>62</v>
      </c>
      <c r="B38" s="33">
        <v>102</v>
      </c>
      <c r="C38" s="27">
        <f t="shared" si="0"/>
        <v>1.4074012749399785E-3</v>
      </c>
      <c r="G38"/>
      <c r="H38"/>
      <c r="I38"/>
    </row>
    <row r="39" spans="1:9" x14ac:dyDescent="0.2">
      <c r="A39" s="14" t="s">
        <v>63</v>
      </c>
      <c r="B39" s="33">
        <v>85</v>
      </c>
      <c r="C39" s="27">
        <f t="shared" si="0"/>
        <v>1.1728343957833154E-3</v>
      </c>
      <c r="G39"/>
      <c r="H39"/>
      <c r="I39"/>
    </row>
    <row r="40" spans="1:9" x14ac:dyDescent="0.2">
      <c r="A40" s="14" t="s">
        <v>64</v>
      </c>
      <c r="B40" s="33">
        <v>69</v>
      </c>
      <c r="C40" s="27">
        <f t="shared" si="0"/>
        <v>9.5206556834175017E-4</v>
      </c>
      <c r="G40"/>
      <c r="H40"/>
      <c r="I40"/>
    </row>
    <row r="41" spans="1:9" x14ac:dyDescent="0.2">
      <c r="A41" s="14" t="s">
        <v>65</v>
      </c>
      <c r="B41" s="33">
        <v>55</v>
      </c>
      <c r="C41" s="27">
        <f t="shared" si="0"/>
        <v>7.5889284433038051E-4</v>
      </c>
      <c r="G41"/>
      <c r="H41"/>
      <c r="I41"/>
    </row>
    <row r="42" spans="1:9" x14ac:dyDescent="0.2">
      <c r="A42" s="14" t="s">
        <v>66</v>
      </c>
      <c r="B42" s="33">
        <v>44</v>
      </c>
      <c r="C42" s="27">
        <f t="shared" si="0"/>
        <v>6.0711427546430443E-4</v>
      </c>
      <c r="G42"/>
      <c r="H42"/>
      <c r="I42"/>
    </row>
    <row r="43" spans="1:9" x14ac:dyDescent="0.2">
      <c r="A43" s="14" t="s">
        <v>67</v>
      </c>
      <c r="B43" s="33">
        <v>22</v>
      </c>
      <c r="C43" s="27">
        <f t="shared" si="0"/>
        <v>3.0355713773215222E-4</v>
      </c>
      <c r="G43"/>
      <c r="H43"/>
      <c r="I43"/>
    </row>
    <row r="44" spans="1:9" x14ac:dyDescent="0.2">
      <c r="A44" s="14" t="s">
        <v>68</v>
      </c>
      <c r="B44" s="33">
        <v>16</v>
      </c>
      <c r="C44" s="27">
        <f t="shared" si="0"/>
        <v>2.2076882744156526E-4</v>
      </c>
      <c r="G44"/>
      <c r="H44"/>
      <c r="I44"/>
    </row>
    <row r="45" spans="1:9" x14ac:dyDescent="0.2">
      <c r="A45" s="14" t="s">
        <v>69</v>
      </c>
      <c r="B45" s="33">
        <v>3</v>
      </c>
      <c r="C45" s="27">
        <f t="shared" si="0"/>
        <v>4.1394155145293487E-5</v>
      </c>
      <c r="G45"/>
      <c r="H45"/>
      <c r="I45"/>
    </row>
    <row r="46" spans="1:9" x14ac:dyDescent="0.2">
      <c r="A46" s="31" t="s">
        <v>6</v>
      </c>
      <c r="B46" s="12">
        <f>SUM(B2:B45)</f>
        <v>72474</v>
      </c>
      <c r="C46" s="23">
        <f>SUM(C2:C45)</f>
        <v>1.0000000000000002</v>
      </c>
    </row>
    <row r="51" spans="1:3" x14ac:dyDescent="0.2">
      <c r="A51" s="48" t="s">
        <v>70</v>
      </c>
      <c r="B51" s="48"/>
      <c r="C51" s="13"/>
    </row>
    <row r="52" spans="1:3" ht="16" x14ac:dyDescent="0.2">
      <c r="A52" s="34" t="s">
        <v>71</v>
      </c>
      <c r="B52" s="20">
        <v>477</v>
      </c>
      <c r="C52" s="13"/>
    </row>
    <row r="53" spans="1:3" ht="16" x14ac:dyDescent="0.2">
      <c r="A53" s="34" t="s">
        <v>72</v>
      </c>
      <c r="B53" s="20">
        <v>2999</v>
      </c>
      <c r="C53" s="13"/>
    </row>
    <row r="54" spans="1:3" ht="16" x14ac:dyDescent="0.2">
      <c r="A54" s="34" t="s">
        <v>73</v>
      </c>
      <c r="B54" s="20">
        <v>68998</v>
      </c>
      <c r="C54" s="13"/>
    </row>
    <row r="55" spans="1:3" x14ac:dyDescent="0.2">
      <c r="A55" s="28" t="s">
        <v>6</v>
      </c>
      <c r="B55" s="12">
        <f>SUM(B52:B54)</f>
        <v>72474</v>
      </c>
      <c r="C55" s="13"/>
    </row>
    <row r="56" spans="1:3" x14ac:dyDescent="0.2">
      <c r="A56" s="1" t="s">
        <v>7</v>
      </c>
    </row>
  </sheetData>
  <autoFilter ref="A1:C46" xr:uid="{00000000-0001-0000-0700-000000000000}"/>
  <sortState xmlns:xlrd2="http://schemas.microsoft.com/office/spreadsheetml/2017/richdata2" ref="H2:I45">
    <sortCondition descending="1" ref="I2:I45"/>
  </sortState>
  <mergeCells count="1">
    <mergeCell ref="A51:B51"/>
  </mergeCells>
  <conditionalFormatting sqref="C2:C45">
    <cfRule type="dataBar" priority="1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833F-A883-4172-B4F4-1B24260CB420}">
  <dimension ref="A1:K13"/>
  <sheetViews>
    <sheetView showGridLines="0" workbookViewId="0">
      <selection activeCell="F9" sqref="F9"/>
    </sheetView>
  </sheetViews>
  <sheetFormatPr baseColWidth="10" defaultColWidth="11.5" defaultRowHeight="15" x14ac:dyDescent="0.2"/>
  <cols>
    <col min="1" max="1" width="50.1640625" style="13" bestFit="1" customWidth="1"/>
    <col min="2" max="2" width="11.83203125" style="13" bestFit="1" customWidth="1"/>
    <col min="3" max="3" width="14.5" style="13" customWidth="1"/>
    <col min="4" max="16384" width="11.5" style="13"/>
  </cols>
  <sheetData>
    <row r="1" spans="1:11" ht="16" x14ac:dyDescent="0.2">
      <c r="A1" s="30" t="s">
        <v>74</v>
      </c>
      <c r="B1" s="30" t="s">
        <v>1</v>
      </c>
      <c r="C1" s="11" t="s">
        <v>9</v>
      </c>
    </row>
    <row r="2" spans="1:11" x14ac:dyDescent="0.2">
      <c r="A2" s="39" t="s">
        <v>75</v>
      </c>
      <c r="B2" s="33">
        <v>450</v>
      </c>
      <c r="C2" s="27">
        <f t="shared" ref="C2:C9" si="0">(B2/$B$10)*100%</f>
        <v>0.32751091703056767</v>
      </c>
      <c r="F2"/>
      <c r="G2"/>
      <c r="H2"/>
      <c r="I2"/>
      <c r="J2"/>
      <c r="K2"/>
    </row>
    <row r="3" spans="1:11" x14ac:dyDescent="0.2">
      <c r="A3" s="39" t="s">
        <v>76</v>
      </c>
      <c r="B3" s="33">
        <v>432</v>
      </c>
      <c r="C3" s="27">
        <f t="shared" si="0"/>
        <v>0.31441048034934499</v>
      </c>
      <c r="F3"/>
      <c r="G3"/>
      <c r="H3"/>
      <c r="I3"/>
      <c r="J3"/>
      <c r="K3"/>
    </row>
    <row r="4" spans="1:11" x14ac:dyDescent="0.2">
      <c r="A4" s="39" t="s">
        <v>77</v>
      </c>
      <c r="B4" s="33">
        <v>236</v>
      </c>
      <c r="C4" s="27">
        <f t="shared" si="0"/>
        <v>0.1717612809315866</v>
      </c>
      <c r="F4"/>
      <c r="G4"/>
      <c r="H4"/>
      <c r="I4"/>
      <c r="J4"/>
      <c r="K4"/>
    </row>
    <row r="5" spans="1:11" x14ac:dyDescent="0.2">
      <c r="A5" s="39" t="s">
        <v>78</v>
      </c>
      <c r="B5" s="33">
        <v>133</v>
      </c>
      <c r="C5" s="27">
        <f t="shared" si="0"/>
        <v>9.6797671033478888E-2</v>
      </c>
      <c r="F5"/>
      <c r="G5"/>
      <c r="H5"/>
      <c r="I5"/>
      <c r="J5"/>
      <c r="K5"/>
    </row>
    <row r="6" spans="1:11" x14ac:dyDescent="0.2">
      <c r="A6" s="39" t="s">
        <v>79</v>
      </c>
      <c r="B6" s="33">
        <v>61</v>
      </c>
      <c r="C6" s="27">
        <f t="shared" si="0"/>
        <v>4.4395924308588061E-2</v>
      </c>
      <c r="F6"/>
      <c r="G6"/>
      <c r="H6"/>
      <c r="I6"/>
      <c r="J6"/>
      <c r="K6"/>
    </row>
    <row r="7" spans="1:11" x14ac:dyDescent="0.2">
      <c r="A7" s="39" t="s">
        <v>80</v>
      </c>
      <c r="B7" s="33">
        <v>38</v>
      </c>
      <c r="C7" s="27">
        <f t="shared" si="0"/>
        <v>2.7656477438136828E-2</v>
      </c>
      <c r="F7"/>
      <c r="G7"/>
      <c r="H7"/>
      <c r="I7"/>
      <c r="J7"/>
      <c r="K7"/>
    </row>
    <row r="8" spans="1:11" x14ac:dyDescent="0.2">
      <c r="A8" s="39" t="s">
        <v>81</v>
      </c>
      <c r="B8" s="33">
        <v>13</v>
      </c>
      <c r="C8" s="27">
        <f t="shared" si="0"/>
        <v>9.4614264919941782E-3</v>
      </c>
      <c r="F8"/>
      <c r="G8"/>
      <c r="H8"/>
      <c r="I8"/>
      <c r="J8"/>
      <c r="K8"/>
    </row>
    <row r="9" spans="1:11" x14ac:dyDescent="0.2">
      <c r="A9" s="39" t="s">
        <v>82</v>
      </c>
      <c r="B9" s="33">
        <v>11</v>
      </c>
      <c r="C9" s="27">
        <f t="shared" si="0"/>
        <v>8.0058224163027658E-3</v>
      </c>
      <c r="F9"/>
      <c r="G9"/>
      <c r="H9"/>
      <c r="I9"/>
      <c r="J9"/>
      <c r="K9"/>
    </row>
    <row r="10" spans="1:11" x14ac:dyDescent="0.2">
      <c r="A10" s="31" t="s">
        <v>6</v>
      </c>
      <c r="B10" s="12">
        <f>SUM(B2:B9)</f>
        <v>1374</v>
      </c>
      <c r="C10" s="23">
        <f>SUM(C2:C9)</f>
        <v>1</v>
      </c>
      <c r="F10"/>
      <c r="G10"/>
      <c r="H10"/>
      <c r="I10"/>
      <c r="J10"/>
      <c r="K10"/>
    </row>
    <row r="11" spans="1:11" x14ac:dyDescent="0.2">
      <c r="A11" s="1" t="s">
        <v>7</v>
      </c>
    </row>
    <row r="13" spans="1:11" x14ac:dyDescent="0.2">
      <c r="F13" s="9"/>
    </row>
  </sheetData>
  <sortState xmlns:xlrd2="http://schemas.microsoft.com/office/spreadsheetml/2017/richdata2" ref="J2:K9">
    <sortCondition descending="1" ref="K2:K9"/>
  </sortState>
  <conditionalFormatting sqref="C2:C9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{D1E91648-4439-4A09-BF0D-F8BC18DFCBA5}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E91648-4439-4A09-BF0D-F8BC18DFC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9EDA-99DE-4CAD-BA25-FCEE12FD8A6F}">
  <dimension ref="A1:F14"/>
  <sheetViews>
    <sheetView showGridLines="0" workbookViewId="0">
      <selection activeCell="E8" sqref="E8"/>
    </sheetView>
  </sheetViews>
  <sheetFormatPr baseColWidth="10" defaultColWidth="11.5" defaultRowHeight="15" x14ac:dyDescent="0.2"/>
  <cols>
    <col min="1" max="1" width="5" style="2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2" bestFit="1" customWidth="1"/>
    <col min="6" max="6" width="4" style="2" customWidth="1"/>
    <col min="7" max="7" width="29.5" style="1" customWidth="1"/>
    <col min="8" max="16384" width="11.5" style="1"/>
  </cols>
  <sheetData>
    <row r="1" spans="1:6" ht="32" x14ac:dyDescent="0.2">
      <c r="A1" s="11" t="s">
        <v>83</v>
      </c>
      <c r="B1" s="11" t="s">
        <v>84</v>
      </c>
      <c r="C1" s="11" t="s">
        <v>85</v>
      </c>
      <c r="D1" s="11" t="s">
        <v>86</v>
      </c>
      <c r="E1" s="11" t="s">
        <v>87</v>
      </c>
      <c r="F1" s="1"/>
    </row>
    <row r="2" spans="1:6" x14ac:dyDescent="0.2">
      <c r="A2" s="22">
        <v>1</v>
      </c>
      <c r="B2" s="35" t="s">
        <v>26</v>
      </c>
      <c r="C2" s="36">
        <v>8559</v>
      </c>
      <c r="D2" s="22">
        <v>1</v>
      </c>
      <c r="E2" s="22">
        <v>5</v>
      </c>
    </row>
    <row r="3" spans="1:6" x14ac:dyDescent="0.2">
      <c r="A3" s="22">
        <v>2</v>
      </c>
      <c r="B3" s="35" t="s">
        <v>28</v>
      </c>
      <c r="C3" s="36">
        <v>7525</v>
      </c>
      <c r="D3" s="22">
        <v>1</v>
      </c>
      <c r="E3" s="22">
        <v>3</v>
      </c>
    </row>
    <row r="4" spans="1:6" x14ac:dyDescent="0.2">
      <c r="A4" s="22">
        <v>3</v>
      </c>
      <c r="B4" s="35" t="s">
        <v>30</v>
      </c>
      <c r="C4" s="36">
        <v>4128</v>
      </c>
      <c r="D4" s="22">
        <v>1</v>
      </c>
      <c r="E4" s="22">
        <v>3</v>
      </c>
    </row>
    <row r="5" spans="1:6" x14ac:dyDescent="0.2">
      <c r="A5" s="22">
        <v>4</v>
      </c>
      <c r="B5" s="35" t="s">
        <v>31</v>
      </c>
      <c r="C5" s="36">
        <v>3691</v>
      </c>
      <c r="D5" s="22">
        <v>1</v>
      </c>
      <c r="E5" s="22">
        <v>3</v>
      </c>
    </row>
    <row r="6" spans="1:6" x14ac:dyDescent="0.2">
      <c r="A6" s="22">
        <v>5</v>
      </c>
      <c r="B6" s="35" t="s">
        <v>32</v>
      </c>
      <c r="C6" s="36">
        <v>3321</v>
      </c>
      <c r="D6" s="22">
        <v>1</v>
      </c>
      <c r="E6" s="22">
        <v>3</v>
      </c>
    </row>
    <row r="7" spans="1:6" x14ac:dyDescent="0.2">
      <c r="A7" s="22">
        <v>6</v>
      </c>
      <c r="B7" s="35" t="s">
        <v>34</v>
      </c>
      <c r="C7" s="36">
        <v>2868</v>
      </c>
      <c r="D7" s="22">
        <v>1</v>
      </c>
      <c r="E7" s="22">
        <v>3</v>
      </c>
    </row>
    <row r="8" spans="1:6" x14ac:dyDescent="0.2">
      <c r="A8" s="22">
        <v>7</v>
      </c>
      <c r="B8" s="35" t="s">
        <v>35</v>
      </c>
      <c r="C8" s="36">
        <v>2712</v>
      </c>
      <c r="D8" s="22">
        <v>1</v>
      </c>
      <c r="E8" s="22">
        <v>3</v>
      </c>
    </row>
    <row r="9" spans="1:6" x14ac:dyDescent="0.2">
      <c r="A9" s="22">
        <v>8</v>
      </c>
      <c r="B9" s="35" t="s">
        <v>38</v>
      </c>
      <c r="C9" s="36">
        <v>2285</v>
      </c>
      <c r="D9" s="22">
        <v>1</v>
      </c>
      <c r="E9" s="22">
        <v>3</v>
      </c>
    </row>
    <row r="10" spans="1:6" x14ac:dyDescent="0.2">
      <c r="A10" s="22">
        <v>9</v>
      </c>
      <c r="B10" s="35" t="s">
        <v>39</v>
      </c>
      <c r="C10" s="36">
        <v>2225</v>
      </c>
      <c r="D10" s="22">
        <v>1</v>
      </c>
      <c r="E10" s="22">
        <v>3</v>
      </c>
    </row>
    <row r="11" spans="1:6" x14ac:dyDescent="0.2">
      <c r="A11" s="22">
        <v>10</v>
      </c>
      <c r="B11" s="37" t="s">
        <v>42</v>
      </c>
      <c r="C11" s="38">
        <v>1267</v>
      </c>
      <c r="D11" s="29">
        <v>1</v>
      </c>
      <c r="E11" s="29">
        <v>3</v>
      </c>
    </row>
    <row r="12" spans="1:6" x14ac:dyDescent="0.2">
      <c r="A12" s="22">
        <v>11</v>
      </c>
      <c r="B12" s="37" t="s">
        <v>88</v>
      </c>
      <c r="C12" s="38">
        <v>542</v>
      </c>
      <c r="D12" s="29">
        <v>1</v>
      </c>
      <c r="E12" s="29">
        <v>3</v>
      </c>
    </row>
    <row r="13" spans="1:6" x14ac:dyDescent="0.2">
      <c r="A13" s="45"/>
      <c r="B13" s="31" t="s">
        <v>89</v>
      </c>
      <c r="C13" s="12">
        <f>SUM(C2:C12)</f>
        <v>39123</v>
      </c>
      <c r="D13" s="45"/>
      <c r="E13" s="45"/>
      <c r="F13" s="1"/>
    </row>
    <row r="14" spans="1:6" x14ac:dyDescent="0.2">
      <c r="A14" s="1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7FD16B3E-8C08-40C1-BC41-5066BA408ADE}"/>
</file>

<file path=customXml/itemProps5.xml><?xml version="1.0" encoding="utf-8"?>
<ds:datastoreItem xmlns:ds="http://schemas.openxmlformats.org/officeDocument/2006/customXml" ds:itemID="{EF3731DE-D613-4EDF-8827-CBC132AFB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2024-06-13T17:34:43Z</dcterms:modified>
  <cp:category/>
  <cp:contentStatus/>
</cp:coreProperties>
</file>