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2017-2018/"/>
    </mc:Choice>
  </mc:AlternateContent>
  <xr:revisionPtr revIDLastSave="0" documentId="13_ncr:1_{E295BF2A-A512-CE46-A533-CDF36DC4EE4B}" xr6:coauthVersionLast="47" xr6:coauthVersionMax="47" xr10:uidLastSave="{00000000-0000-0000-0000-000000000000}"/>
  <bookViews>
    <workbookView xWindow="0" yWindow="500" windowWidth="29040" windowHeight="15840" tabRatio="800" activeTab="2" xr2:uid="{00000000-000D-0000-FFFF-FFFF00000000}"/>
  </bookViews>
  <sheets>
    <sheet name="Nivel" sheetId="19" r:id="rId1"/>
    <sheet name="División" sheetId="20" r:id="rId2"/>
    <sheet name="Sexo" sheetId="11" r:id="rId3"/>
    <sheet name="Edad" sheetId="28" r:id="rId4"/>
    <sheet name="Lengua Indígena" sheetId="31" r:id="rId5"/>
    <sheet name="Programa Educativo" sheetId="29" r:id="rId6"/>
    <sheet name="Discapacidad" sheetId="30" r:id="rId7"/>
  </sheets>
  <externalReferences>
    <externalReference r:id="rId8"/>
  </externalReferences>
  <definedNames>
    <definedName name="_xlnm._FilterDatabase" localSheetId="6" hidden="1">Discapacidad!#REF!</definedName>
    <definedName name="_xlnm._FilterDatabase" localSheetId="5" hidden="1">'Programa Educativo'!$A$1:$C$44</definedName>
    <definedName name="_xlcn.WorksheetConnection_mexicanosenelextranjeroB2C9" hidden="1">[1]País!$B$2:$C$8</definedName>
    <definedName name="lengua_Indigena" localSheetId="4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1" l="1"/>
  <c r="B44" i="29"/>
  <c r="B10" i="30"/>
  <c r="B53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3" i="29"/>
  <c r="C2" i="29"/>
  <c r="C44" i="29" s="1"/>
  <c r="C3" i="28"/>
  <c r="B18" i="28"/>
  <c r="C5" i="31" l="1"/>
  <c r="C6" i="31"/>
  <c r="C2" i="30"/>
  <c r="C3" i="30"/>
  <c r="C4" i="30"/>
  <c r="C5" i="30"/>
  <c r="C6" i="30"/>
  <c r="C7" i="30"/>
  <c r="C8" i="30"/>
  <c r="C9" i="30"/>
  <c r="C2" i="28"/>
  <c r="C4" i="28"/>
  <c r="C5" i="28"/>
  <c r="C6" i="28"/>
  <c r="C7" i="28"/>
  <c r="C8" i="28"/>
  <c r="C9" i="28"/>
  <c r="C10" i="28"/>
  <c r="C11" i="28"/>
  <c r="C12" i="28"/>
  <c r="C13" i="28"/>
  <c r="C14" i="28"/>
  <c r="C15" i="28"/>
  <c r="C16" i="28"/>
  <c r="C17" i="28"/>
  <c r="C7" i="31" l="1"/>
  <c r="C10" i="30"/>
  <c r="C18" i="28"/>
  <c r="F11" i="11"/>
  <c r="F12" i="11"/>
  <c r="F13" i="11"/>
  <c r="F10" i="11" l="1"/>
  <c r="B5" i="11"/>
  <c r="B6" i="20"/>
  <c r="B6" i="19"/>
  <c r="C5" i="20" l="1"/>
  <c r="C4" i="20"/>
  <c r="C3" i="20"/>
  <c r="C2" i="20"/>
  <c r="C3" i="11"/>
  <c r="C4" i="11"/>
  <c r="F14" i="11"/>
  <c r="C13" i="11" l="1"/>
  <c r="C12" i="11"/>
  <c r="C11" i="11"/>
  <c r="C10" i="11"/>
  <c r="E11" i="11"/>
  <c r="E10" i="11"/>
  <c r="E13" i="11"/>
  <c r="E12" i="11"/>
  <c r="C5" i="11"/>
  <c r="C6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"/>
        </x15:connection>
      </ext>
    </extLst>
  </connection>
</connections>
</file>

<file path=xl/sharedStrings.xml><?xml version="1.0" encoding="utf-8"?>
<sst xmlns="http://schemas.openxmlformats.org/spreadsheetml/2006/main" count="117" uniqueCount="81">
  <si>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</si>
  <si>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</si>
  <si>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</si>
  <si>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</si>
  <si>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</si>
  <si>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</si>
  <si>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</si>
  <si>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Fuente: Sistema de Estadística 911, SEP.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</si>
  <si>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</si>
  <si>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</si>
  <si>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</si>
  <si>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</si>
  <si>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</si>
  <si>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</si>
  <si>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</si>
  <si>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</si>
  <si>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</si>
  <si>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</si>
  <si>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</si>
  <si>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</si>
  <si>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Menos de 18</t>
  </si>
  <si>
    <t>30 a 34</t>
  </si>
  <si>
    <t>35 a 39</t>
  </si>
  <si>
    <t>Más de 39</t>
  </si>
  <si>
    <t>Distribución de matrícula hablante de una lengua indígena nacional</t>
  </si>
  <si>
    <t>Programa Educativo</t>
  </si>
  <si>
    <t>Lic. en Gestión y Administración de PyME</t>
  </si>
  <si>
    <t>Lic. en Derecho</t>
  </si>
  <si>
    <t>Ing. en Desarrollo de Software</t>
  </si>
  <si>
    <t>Lic. en Nutrición Aplicada</t>
  </si>
  <si>
    <t>Lic. en Mercadotecnia Internacional</t>
  </si>
  <si>
    <t>Lic. en Administración de Empresas Turísticas</t>
  </si>
  <si>
    <t>Lic. en Seguridad Pública</t>
  </si>
  <si>
    <t>Ing. en Telemática</t>
  </si>
  <si>
    <t>Ing. en Logística y Transporte</t>
  </si>
  <si>
    <t>Ing. en Biotecnología</t>
  </si>
  <si>
    <t>Lic. en Administración y Gestión Pública</t>
  </si>
  <si>
    <t>Ing. en Energías Renovables</t>
  </si>
  <si>
    <t>Lic. en Matemáticas</t>
  </si>
  <si>
    <t>Lic. en Desarrollo Comunitario</t>
  </si>
  <si>
    <t>Lic. en Gerencia de Servicios de Salud</t>
  </si>
  <si>
    <t>Lic. en Políticas y Proyectos Sociales</t>
  </si>
  <si>
    <t>Ing. en Tecnología Ambiental</t>
  </si>
  <si>
    <t>Lic. en Promoción y Educación para la Salud</t>
  </si>
  <si>
    <t>Ing. en Gestión Industrial</t>
  </si>
  <si>
    <t>Lic. en Enseñanza de las Matemáticas</t>
  </si>
  <si>
    <t>TSU en Urgencias Médicas</t>
  </si>
  <si>
    <t>TSU en Gestión y Administración de PyME</t>
  </si>
  <si>
    <t>TSU en Desarrollo de Software</t>
  </si>
  <si>
    <t>Esp. en Enseñanza de la Historia de México</t>
  </si>
  <si>
    <t>M. en Seguridad Alimentaria</t>
  </si>
  <si>
    <t>TSU en Seguridad Pública</t>
  </si>
  <si>
    <t>TSU en Mercadotecnia Internacional</t>
  </si>
  <si>
    <t>TSU en Logística y Transporte</t>
  </si>
  <si>
    <t>TSU en Gestión en Alimentación y Nutrición</t>
  </si>
  <si>
    <t>TSU en Telemática</t>
  </si>
  <si>
    <t>Lic. en Gestión Territorial</t>
  </si>
  <si>
    <t>TSU en Administración de Empresas Turísticas</t>
  </si>
  <si>
    <t>Lic. en Seguridad Alimentaria</t>
  </si>
  <si>
    <t>TSU en Energías Renovables</t>
  </si>
  <si>
    <t>TSU en Desarrollo Comunitario</t>
  </si>
  <si>
    <t>TSU en Biotecnología</t>
  </si>
  <si>
    <t>TSU en Matemáticas</t>
  </si>
  <si>
    <t>TSU en Tecnología Ambiental</t>
  </si>
  <si>
    <t>TSU en Proyectos Sociales</t>
  </si>
  <si>
    <t>TSU en Promoción de la Salud</t>
  </si>
  <si>
    <t>TSU en Gestión de Servicios de Salud</t>
  </si>
  <si>
    <t>TSU en Gestión Industrial</t>
  </si>
  <si>
    <t>Matricula 2021-2</t>
  </si>
  <si>
    <t>Posgrado</t>
  </si>
  <si>
    <t>TSU</t>
  </si>
  <si>
    <t>Licenciatura e Ingeniería</t>
  </si>
  <si>
    <t>Discapacidad</t>
  </si>
  <si>
    <t>Discapacidad física / motriz</t>
  </si>
  <si>
    <t>Discapacidad intelectual</t>
  </si>
  <si>
    <t>Discapacidad múltiple</t>
  </si>
  <si>
    <t>Hipoacusia</t>
  </si>
  <si>
    <t>Sordera</t>
  </si>
  <si>
    <t>Baja visión</t>
  </si>
  <si>
    <t>Ceguera</t>
  </si>
  <si>
    <t>Discpacidad 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</si>
</sst>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0" fontId="2" fillId="0" borderId="5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9" fontId="4" fillId="3" borderId="7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4" fillId="2" borderId="7" xfId="0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dmex-my.sharepoint.com/personal/nallely_carmonag_nube_unadmexico_mx/Documents/911/Historico-%20Excel/2017-2018%20N/Pa&#237;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í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G7"/>
  <sheetViews>
    <sheetView showGridLines="0" zoomScaleNormal="100" workbookViewId="0">
      <selection activeCell="D13" sqref="D13"/>
    </sheetView>
  </sheetViews>
  <sheetFormatPr baseColWidth="10" defaultColWidth="10.83203125" defaultRowHeight="15" x14ac:dyDescent="0.2"/>
  <cols>
    <col min="1" max="1" width="33.5" style="12" bestFit="1" customWidth="1"/>
    <col min="2" max="2" width="11.83203125" style="12" bestFit="1" customWidth="1"/>
    <col min="3" max="16384" width="10.83203125" style="12"/>
  </cols>
  <sheetData>
    <row r="1" spans="1:7" ht="16" x14ac:dyDescent="0.2">
      <c r="A1" s="10" t="s">
        <v>0</v>
      </c>
      <c r="B1" s="10" t="s">
        <v>1</v>
      </c>
    </row>
    <row r="2" spans="1:7" x14ac:dyDescent="0.2">
      <c r="A2" s="13" t="s">
        <v>2</v>
      </c>
      <c r="B2" s="19">
        <v>49212</v>
      </c>
      <c r="G2"/>
    </row>
    <row r="3" spans="1:7" x14ac:dyDescent="0.2">
      <c r="A3" s="13" t="s">
        <v>3</v>
      </c>
      <c r="B3" s="19">
        <v>2328</v>
      </c>
      <c r="F3"/>
      <c r="G3"/>
    </row>
    <row r="4" spans="1:7" x14ac:dyDescent="0.2">
      <c r="A4" s="13" t="s">
        <v>4</v>
      </c>
      <c r="B4" s="19">
        <v>267</v>
      </c>
      <c r="F4"/>
      <c r="G4"/>
    </row>
    <row r="5" spans="1:7" x14ac:dyDescent="0.2">
      <c r="A5" s="13" t="s">
        <v>5</v>
      </c>
      <c r="B5" s="19">
        <v>191</v>
      </c>
      <c r="F5" s="34"/>
    </row>
    <row r="6" spans="1:7" x14ac:dyDescent="0.2">
      <c r="A6" s="29" t="s">
        <v>6</v>
      </c>
      <c r="B6" s="11">
        <f>SUM(B2:B5)</f>
        <v>51998</v>
      </c>
    </row>
    <row r="7" spans="1:7" x14ac:dyDescent="0.2">
      <c r="A7" s="1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C7"/>
  <sheetViews>
    <sheetView showGridLines="0" zoomScaleNormal="100" workbookViewId="0">
      <selection activeCell="B8" sqref="B8"/>
    </sheetView>
  </sheetViews>
  <sheetFormatPr baseColWidth="10" defaultColWidth="10.83203125" defaultRowHeight="15" x14ac:dyDescent="0.2"/>
  <cols>
    <col min="1" max="1" width="16.5" style="12" customWidth="1"/>
    <col min="2" max="2" width="12.5" style="12" customWidth="1"/>
    <col min="3" max="3" width="12.1640625" style="12" customWidth="1"/>
    <col min="4" max="16384" width="10.83203125" style="12"/>
  </cols>
  <sheetData>
    <row r="1" spans="1:3" ht="16" x14ac:dyDescent="0.2">
      <c r="A1" s="6" t="s">
        <v>8</v>
      </c>
      <c r="B1" s="6" t="s">
        <v>1</v>
      </c>
      <c r="C1" s="6" t="s">
        <v>9</v>
      </c>
    </row>
    <row r="2" spans="1:3" ht="16.5" customHeight="1" x14ac:dyDescent="0.2">
      <c r="A2" s="14" t="s">
        <v>10</v>
      </c>
      <c r="B2" s="19">
        <v>26522</v>
      </c>
      <c r="C2" s="15">
        <f>(B2/$B$6)*100%</f>
        <v>0.51005807915689061</v>
      </c>
    </row>
    <row r="3" spans="1:3" x14ac:dyDescent="0.2">
      <c r="A3" s="14" t="s">
        <v>11</v>
      </c>
      <c r="B3" s="19">
        <v>12324</v>
      </c>
      <c r="C3" s="15">
        <f t="shared" ref="C3:C5" si="0">(B3/$B$6)*100%</f>
        <v>0.2370091157352206</v>
      </c>
    </row>
    <row r="4" spans="1:3" x14ac:dyDescent="0.2">
      <c r="A4" s="14" t="s">
        <v>12</v>
      </c>
      <c r="B4" s="19">
        <v>12694</v>
      </c>
      <c r="C4" s="15">
        <f t="shared" si="0"/>
        <v>0.24412477402977037</v>
      </c>
    </row>
    <row r="5" spans="1:3" x14ac:dyDescent="0.2">
      <c r="A5" s="14" t="s">
        <v>13</v>
      </c>
      <c r="B5" s="19">
        <v>458</v>
      </c>
      <c r="C5" s="15">
        <f t="shared" si="0"/>
        <v>8.8080310781183894E-3</v>
      </c>
    </row>
    <row r="6" spans="1:3" ht="16.5" customHeight="1" x14ac:dyDescent="0.2">
      <c r="A6" s="30" t="s">
        <v>6</v>
      </c>
      <c r="B6" s="9">
        <f>SUM(B2:B5)</f>
        <v>51998</v>
      </c>
      <c r="C6" s="5">
        <f>SUM(C2:C5)</f>
        <v>1</v>
      </c>
    </row>
    <row r="7" spans="1:3" x14ac:dyDescent="0.2">
      <c r="A7" s="1" t="s">
        <v>7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G20"/>
  <sheetViews>
    <sheetView showGridLines="0" tabSelected="1" zoomScaleNormal="100" workbookViewId="0">
      <selection activeCell="C26" sqref="C26"/>
    </sheetView>
  </sheetViews>
  <sheetFormatPr baseColWidth="10" defaultColWidth="10.83203125" defaultRowHeight="15" x14ac:dyDescent="0.2"/>
  <cols>
    <col min="1" max="1" width="33.83203125" style="12" customWidth="1"/>
    <col min="2" max="2" width="11" style="12" bestFit="1" customWidth="1"/>
    <col min="3" max="3" width="14.5" style="12" bestFit="1" customWidth="1"/>
    <col min="4" max="4" width="8.5" style="12" bestFit="1" customWidth="1"/>
    <col min="5" max="5" width="16.5" style="12" customWidth="1"/>
    <col min="6" max="16384" width="10.83203125" style="12"/>
  </cols>
  <sheetData>
    <row r="2" spans="1:7" x14ac:dyDescent="0.2">
      <c r="A2" s="17" t="s">
        <v>14</v>
      </c>
      <c r="B2" s="17" t="s">
        <v>1</v>
      </c>
      <c r="C2" s="17" t="s">
        <v>9</v>
      </c>
      <c r="F2"/>
      <c r="G2"/>
    </row>
    <row r="3" spans="1:7" x14ac:dyDescent="0.2">
      <c r="A3" s="18" t="s">
        <v>15</v>
      </c>
      <c r="B3" s="33">
        <v>26493</v>
      </c>
      <c r="C3" s="20">
        <f>(B3/B5)*100%</f>
        <v>0.50950036539866916</v>
      </c>
      <c r="F3"/>
      <c r="G3"/>
    </row>
    <row r="4" spans="1:7" x14ac:dyDescent="0.2">
      <c r="A4" s="18" t="s">
        <v>16</v>
      </c>
      <c r="B4" s="33">
        <v>25505</v>
      </c>
      <c r="C4" s="20">
        <f>(B4/B5)*100%</f>
        <v>0.49049963460133084</v>
      </c>
      <c r="F4"/>
      <c r="G4"/>
    </row>
    <row r="5" spans="1:7" x14ac:dyDescent="0.2">
      <c r="A5" s="29" t="s">
        <v>6</v>
      </c>
      <c r="B5" s="11">
        <f>SUM(B3:B4)</f>
        <v>51998</v>
      </c>
      <c r="C5" s="21">
        <f>SUM(C3:C4)</f>
        <v>1</v>
      </c>
      <c r="F5"/>
      <c r="G5"/>
    </row>
    <row r="6" spans="1:7" x14ac:dyDescent="0.2">
      <c r="F6"/>
      <c r="G6"/>
    </row>
    <row r="9" spans="1:7" x14ac:dyDescent="0.2">
      <c r="A9" s="17" t="s">
        <v>0</v>
      </c>
      <c r="B9" s="17" t="s">
        <v>15</v>
      </c>
      <c r="C9" s="17" t="s">
        <v>17</v>
      </c>
      <c r="D9" s="17" t="s">
        <v>16</v>
      </c>
      <c r="E9" s="17" t="s">
        <v>18</v>
      </c>
      <c r="F9" s="29" t="s">
        <v>6</v>
      </c>
    </row>
    <row r="10" spans="1:7" x14ac:dyDescent="0.2">
      <c r="A10" s="18" t="s">
        <v>2</v>
      </c>
      <c r="B10" s="19">
        <v>24896</v>
      </c>
      <c r="C10" s="20">
        <f>(B10/F14)*100%</f>
        <v>0.47878764567867993</v>
      </c>
      <c r="D10" s="19">
        <v>24316</v>
      </c>
      <c r="E10" s="20">
        <f>(D10/F14)*100%</f>
        <v>0.46763337051425052</v>
      </c>
      <c r="F10" s="19">
        <f>B10+D10</f>
        <v>49212</v>
      </c>
    </row>
    <row r="11" spans="1:7" x14ac:dyDescent="0.2">
      <c r="A11" s="18" t="s">
        <v>3</v>
      </c>
      <c r="B11" s="19">
        <v>1375</v>
      </c>
      <c r="C11" s="20">
        <f>(B11/F14)*100%</f>
        <v>2.6443324743259358E-2</v>
      </c>
      <c r="D11" s="19">
        <v>953</v>
      </c>
      <c r="E11" s="20">
        <f>(D11/F14)*100%</f>
        <v>1.8327627985691756E-2</v>
      </c>
      <c r="F11" s="19">
        <f t="shared" ref="F11:F13" si="0">B11+D11</f>
        <v>2328</v>
      </c>
    </row>
    <row r="12" spans="1:7" x14ac:dyDescent="0.2">
      <c r="A12" s="18" t="s">
        <v>4</v>
      </c>
      <c r="B12" s="19">
        <v>125</v>
      </c>
      <c r="C12" s="20">
        <f>(B12/F14)*100%</f>
        <v>2.4039386130235776E-3</v>
      </c>
      <c r="D12" s="19">
        <v>142</v>
      </c>
      <c r="E12" s="20">
        <f>(D12/F14)*100%</f>
        <v>2.7308742643947846E-3</v>
      </c>
      <c r="F12" s="19">
        <f t="shared" si="0"/>
        <v>267</v>
      </c>
    </row>
    <row r="13" spans="1:7" x14ac:dyDescent="0.2">
      <c r="A13" s="18" t="s">
        <v>5</v>
      </c>
      <c r="B13" s="19">
        <v>97</v>
      </c>
      <c r="C13" s="20">
        <f>(B13/F14)*100%</f>
        <v>1.8654563637062963E-3</v>
      </c>
      <c r="D13" s="19">
        <v>94</v>
      </c>
      <c r="E13" s="20">
        <f>(D13/F14)*100%</f>
        <v>1.8077618369937306E-3</v>
      </c>
      <c r="F13" s="19">
        <f t="shared" si="0"/>
        <v>191</v>
      </c>
    </row>
    <row r="14" spans="1:7" x14ac:dyDescent="0.2">
      <c r="A14" s="38" t="s">
        <v>6</v>
      </c>
      <c r="B14" s="38"/>
      <c r="C14" s="38"/>
      <c r="D14" s="38"/>
      <c r="E14" s="38"/>
      <c r="F14" s="11">
        <f>SUM(F10:F13)</f>
        <v>51998</v>
      </c>
    </row>
    <row r="15" spans="1:7" x14ac:dyDescent="0.2">
      <c r="A15" s="1" t="s">
        <v>7</v>
      </c>
    </row>
    <row r="16" spans="1:7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2EAE-9C2C-460B-BCBA-515A2ABE6813}">
  <dimension ref="A1:C19"/>
  <sheetViews>
    <sheetView showGridLines="0" zoomScaleNormal="100" workbookViewId="0">
      <selection activeCell="L22" sqref="L22"/>
    </sheetView>
  </sheetViews>
  <sheetFormatPr baseColWidth="10" defaultColWidth="9.1640625" defaultRowHeight="15" x14ac:dyDescent="0.2"/>
  <cols>
    <col min="1" max="3" width="15.5" style="12" customWidth="1"/>
    <col min="4" max="16384" width="9.1640625" style="12"/>
  </cols>
  <sheetData>
    <row r="1" spans="1:3" x14ac:dyDescent="0.2">
      <c r="A1" s="17" t="s">
        <v>19</v>
      </c>
      <c r="B1" s="17" t="s">
        <v>1</v>
      </c>
      <c r="C1" s="17" t="s">
        <v>9</v>
      </c>
    </row>
    <row r="2" spans="1:3" x14ac:dyDescent="0.2">
      <c r="A2" s="22" t="s">
        <v>20</v>
      </c>
      <c r="B2" s="23">
        <v>11</v>
      </c>
      <c r="C2" s="16">
        <f>(B2/B18)*100%</f>
        <v>2.1154659794607485E-4</v>
      </c>
    </row>
    <row r="3" spans="1:3" x14ac:dyDescent="0.2">
      <c r="A3" s="24">
        <v>18</v>
      </c>
      <c r="B3" s="19">
        <v>101</v>
      </c>
      <c r="C3" s="7">
        <f>(B3/56258)*100%</f>
        <v>1.7953002239681467E-3</v>
      </c>
    </row>
    <row r="4" spans="1:3" x14ac:dyDescent="0.2">
      <c r="A4" s="24">
        <v>19</v>
      </c>
      <c r="B4" s="19">
        <v>238</v>
      </c>
      <c r="C4" s="7">
        <f>(B4/B18)*100%</f>
        <v>4.5770991191968922E-3</v>
      </c>
    </row>
    <row r="5" spans="1:3" x14ac:dyDescent="0.2">
      <c r="A5" s="24">
        <v>20</v>
      </c>
      <c r="B5" s="19">
        <v>488</v>
      </c>
      <c r="C5" s="7">
        <f>(B5/B18)*100%</f>
        <v>9.3849763452440484E-3</v>
      </c>
    </row>
    <row r="6" spans="1:3" x14ac:dyDescent="0.2">
      <c r="A6" s="24">
        <v>21</v>
      </c>
      <c r="B6" s="19">
        <v>661</v>
      </c>
      <c r="C6" s="7">
        <f>(B6/B18)*100%</f>
        <v>1.271202738566868E-2</v>
      </c>
    </row>
    <row r="7" spans="1:3" x14ac:dyDescent="0.2">
      <c r="A7" s="24">
        <v>22</v>
      </c>
      <c r="B7" s="35">
        <v>929</v>
      </c>
      <c r="C7" s="7">
        <f>(B7/B18)*100%</f>
        <v>1.7866071771991232E-2</v>
      </c>
    </row>
    <row r="8" spans="1:3" x14ac:dyDescent="0.2">
      <c r="A8" s="24">
        <v>23</v>
      </c>
      <c r="B8" s="37">
        <v>1248</v>
      </c>
      <c r="C8" s="7">
        <f>(B8/B18)*100%</f>
        <v>2.4000923112427401E-2</v>
      </c>
    </row>
    <row r="9" spans="1:3" x14ac:dyDescent="0.2">
      <c r="A9" s="24">
        <v>24</v>
      </c>
      <c r="B9" s="37">
        <v>1506</v>
      </c>
      <c r="C9" s="7">
        <f>(B9/B18)*100%</f>
        <v>2.8962652409708065E-2</v>
      </c>
    </row>
    <row r="10" spans="1:3" x14ac:dyDescent="0.2">
      <c r="A10" s="24">
        <v>25</v>
      </c>
      <c r="B10" s="37">
        <v>1772</v>
      </c>
      <c r="C10" s="7">
        <f>(B10/B18)*100%</f>
        <v>3.4078233778222236E-2</v>
      </c>
    </row>
    <row r="11" spans="1:3" x14ac:dyDescent="0.2">
      <c r="A11" s="24">
        <v>26</v>
      </c>
      <c r="B11" s="37">
        <v>2040</v>
      </c>
      <c r="C11" s="7">
        <f>(B11/B18)*100%</f>
        <v>3.923227816454479E-2</v>
      </c>
    </row>
    <row r="12" spans="1:3" x14ac:dyDescent="0.2">
      <c r="A12" s="24">
        <v>27</v>
      </c>
      <c r="B12" s="37">
        <v>2142</v>
      </c>
      <c r="C12" s="7">
        <f>(B12/B18)*100%</f>
        <v>4.1193892072772027E-2</v>
      </c>
    </row>
    <row r="13" spans="1:3" x14ac:dyDescent="0.2">
      <c r="A13" s="24">
        <v>28</v>
      </c>
      <c r="B13" s="37">
        <v>2287</v>
      </c>
      <c r="C13" s="7">
        <f>(B13/B18)*100%</f>
        <v>4.3982460863879379E-2</v>
      </c>
    </row>
    <row r="14" spans="1:3" x14ac:dyDescent="0.2">
      <c r="A14" s="24">
        <v>29</v>
      </c>
      <c r="B14" s="37">
        <v>2305</v>
      </c>
      <c r="C14" s="7">
        <f>(B14/B18)*100%</f>
        <v>4.4328628024154777E-2</v>
      </c>
    </row>
    <row r="15" spans="1:3" x14ac:dyDescent="0.2">
      <c r="A15" s="24" t="s">
        <v>21</v>
      </c>
      <c r="B15" s="37">
        <v>11246</v>
      </c>
      <c r="C15" s="7">
        <f>(B15/B18)*100%</f>
        <v>0.21627754913650524</v>
      </c>
    </row>
    <row r="16" spans="1:3" x14ac:dyDescent="0.2">
      <c r="A16" s="24" t="s">
        <v>22</v>
      </c>
      <c r="B16" s="37">
        <v>9162</v>
      </c>
      <c r="C16" s="7">
        <f>(B16/B18)*100%</f>
        <v>0.17619908458017616</v>
      </c>
    </row>
    <row r="17" spans="1:3" x14ac:dyDescent="0.2">
      <c r="A17" s="24" t="s">
        <v>23</v>
      </c>
      <c r="B17" s="37">
        <v>15862</v>
      </c>
      <c r="C17" s="7">
        <f>(B17/B18)*100%</f>
        <v>0.30505019423823992</v>
      </c>
    </row>
    <row r="18" spans="1:3" x14ac:dyDescent="0.2">
      <c r="A18" s="3" t="s">
        <v>6</v>
      </c>
      <c r="B18" s="36">
        <f>+SUM(B2:B17)</f>
        <v>51998</v>
      </c>
      <c r="C18" s="4">
        <f>SUM(C2:C17)</f>
        <v>0.99985291782464514</v>
      </c>
    </row>
    <row r="19" spans="1:3" x14ac:dyDescent="0.2">
      <c r="A19" s="1" t="s">
        <v>7</v>
      </c>
    </row>
  </sheetData>
  <conditionalFormatting sqref="C2:C17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{2E81B7D6-ACDE-4E88-A3BA-A42898FF9897}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{F5138FA0-F5CD-4755-B470-CC292D85DAE1}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81B7D6-ACDE-4E88-A3BA-A42898FF98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138FA0-F5CD-4755-B470-CC292D85DA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2ED3C-08C4-4345-AF02-E38BD157540E}">
  <dimension ref="A1:C20"/>
  <sheetViews>
    <sheetView showGridLines="0" workbookViewId="0">
      <selection activeCell="H13" sqref="H13"/>
    </sheetView>
  </sheetViews>
  <sheetFormatPr baseColWidth="10" defaultColWidth="9.1640625" defaultRowHeight="15" x14ac:dyDescent="0.2"/>
  <cols>
    <col min="1" max="1" width="33.83203125" style="12" customWidth="1"/>
    <col min="2" max="2" width="12.1640625" style="12" customWidth="1"/>
    <col min="3" max="3" width="14.5" style="12" bestFit="1" customWidth="1"/>
    <col min="4" max="16384" width="9.1640625" style="12"/>
  </cols>
  <sheetData>
    <row r="1" spans="1:3" x14ac:dyDescent="0.2">
      <c r="A1" s="39" t="s">
        <v>24</v>
      </c>
      <c r="B1" s="39"/>
      <c r="C1" s="39"/>
    </row>
    <row r="2" spans="1:3" x14ac:dyDescent="0.2">
      <c r="A2" s="39"/>
      <c r="B2" s="39"/>
      <c r="C2" s="39"/>
    </row>
    <row r="4" spans="1:3" x14ac:dyDescent="0.2">
      <c r="A4" s="17" t="s">
        <v>14</v>
      </c>
      <c r="B4" s="17" t="s">
        <v>1</v>
      </c>
      <c r="C4" s="17" t="s">
        <v>9</v>
      </c>
    </row>
    <row r="5" spans="1:3" x14ac:dyDescent="0.2">
      <c r="A5" s="18" t="s">
        <v>15</v>
      </c>
      <c r="B5" s="33">
        <v>353</v>
      </c>
      <c r="C5" s="20">
        <f>(B5/B7)*100%</f>
        <v>0.64181818181818184</v>
      </c>
    </row>
    <row r="6" spans="1:3" x14ac:dyDescent="0.2">
      <c r="A6" s="18" t="s">
        <v>16</v>
      </c>
      <c r="B6" s="33">
        <v>197</v>
      </c>
      <c r="C6" s="20">
        <f>(B6/B7)*100%</f>
        <v>0.35818181818181816</v>
      </c>
    </row>
    <row r="7" spans="1:3" x14ac:dyDescent="0.2">
      <c r="A7" s="29" t="s">
        <v>6</v>
      </c>
      <c r="B7" s="11">
        <f>SUM(B5:B6)</f>
        <v>550</v>
      </c>
      <c r="C7" s="21">
        <f>SUM(C5:C6)</f>
        <v>1</v>
      </c>
    </row>
    <row r="9" spans="1:3" x14ac:dyDescent="0.2">
      <c r="A9" s="1" t="s">
        <v>7</v>
      </c>
      <c r="B9"/>
      <c r="C9"/>
    </row>
    <row r="10" spans="1:3" x14ac:dyDescent="0.2">
      <c r="A10"/>
      <c r="B10"/>
      <c r="C10"/>
    </row>
    <row r="11" spans="1:3" x14ac:dyDescent="0.2">
      <c r="A11"/>
      <c r="B11"/>
      <c r="C11"/>
    </row>
    <row r="12" spans="1:3" x14ac:dyDescent="0.2">
      <c r="A12"/>
      <c r="B12"/>
      <c r="C12"/>
    </row>
    <row r="13" spans="1:3" x14ac:dyDescent="0.2">
      <c r="A13"/>
      <c r="B13"/>
      <c r="C13"/>
    </row>
    <row r="14" spans="1:3" x14ac:dyDescent="0.2">
      <c r="A14"/>
      <c r="B14"/>
      <c r="C14"/>
    </row>
    <row r="15" spans="1:3" x14ac:dyDescent="0.2">
      <c r="A15"/>
      <c r="B15"/>
      <c r="C15"/>
    </row>
    <row r="16" spans="1:3" x14ac:dyDescent="0.2">
      <c r="A16"/>
      <c r="B16"/>
      <c r="C16"/>
    </row>
    <row r="17" spans="1:3" x14ac:dyDescent="0.2">
      <c r="A17"/>
      <c r="B17"/>
      <c r="C17"/>
    </row>
    <row r="18" spans="1:3" x14ac:dyDescent="0.2">
      <c r="A18"/>
      <c r="B18"/>
      <c r="C18"/>
    </row>
    <row r="19" spans="1:3" x14ac:dyDescent="0.2">
      <c r="A19"/>
      <c r="B19"/>
      <c r="C19"/>
    </row>
    <row r="20" spans="1:3" x14ac:dyDescent="0.2">
      <c r="A20"/>
      <c r="B20"/>
      <c r="C20"/>
    </row>
  </sheetData>
  <mergeCells count="1">
    <mergeCell ref="A1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0A3E7-F43A-4927-AAE4-8407F08CFB72}">
  <dimension ref="A1:C54"/>
  <sheetViews>
    <sheetView showGridLines="0" zoomScaleNormal="100" workbookViewId="0">
      <selection activeCell="D1" sqref="D1"/>
    </sheetView>
  </sheetViews>
  <sheetFormatPr baseColWidth="10" defaultColWidth="10.83203125" defaultRowHeight="15" x14ac:dyDescent="0.2"/>
  <cols>
    <col min="1" max="1" width="48.5" style="12" bestFit="1" customWidth="1"/>
    <col min="2" max="2" width="13.1640625" style="2" customWidth="1"/>
    <col min="3" max="3" width="11.83203125" style="2" customWidth="1"/>
    <col min="4" max="4" width="10.83203125" style="12" customWidth="1"/>
    <col min="5" max="16384" width="10.83203125" style="12"/>
  </cols>
  <sheetData>
    <row r="1" spans="1:3" ht="16" x14ac:dyDescent="0.2">
      <c r="A1" s="10" t="s">
        <v>25</v>
      </c>
      <c r="B1" s="10" t="s">
        <v>1</v>
      </c>
      <c r="C1" s="10" t="s">
        <v>9</v>
      </c>
    </row>
    <row r="2" spans="1:3" x14ac:dyDescent="0.2">
      <c r="A2" s="13" t="s">
        <v>26</v>
      </c>
      <c r="B2" s="31">
        <v>6971</v>
      </c>
      <c r="C2" s="25">
        <f t="shared" ref="C2:C43" si="0">(B2/$B$44)*100%</f>
        <v>0.13406284857109887</v>
      </c>
    </row>
    <row r="3" spans="1:3" x14ac:dyDescent="0.2">
      <c r="A3" s="13" t="s">
        <v>27</v>
      </c>
      <c r="B3" s="31">
        <v>5695</v>
      </c>
      <c r="C3" s="25">
        <f t="shared" si="0"/>
        <v>0.10952344320935421</v>
      </c>
    </row>
    <row r="4" spans="1:3" x14ac:dyDescent="0.2">
      <c r="A4" s="13" t="s">
        <v>28</v>
      </c>
      <c r="B4" s="31">
        <v>5160</v>
      </c>
      <c r="C4" s="25">
        <f t="shared" si="0"/>
        <v>9.9234585945613296E-2</v>
      </c>
    </row>
    <row r="5" spans="1:3" x14ac:dyDescent="0.2">
      <c r="A5" s="13" t="s">
        <v>29</v>
      </c>
      <c r="B5" s="31">
        <v>4896</v>
      </c>
      <c r="C5" s="25">
        <f t="shared" si="0"/>
        <v>9.4157467594907493E-2</v>
      </c>
    </row>
    <row r="6" spans="1:3" x14ac:dyDescent="0.2">
      <c r="A6" s="13" t="s">
        <v>30</v>
      </c>
      <c r="B6" s="31">
        <v>3527</v>
      </c>
      <c r="C6" s="25">
        <f t="shared" si="0"/>
        <v>6.7829531905073279E-2</v>
      </c>
    </row>
    <row r="7" spans="1:3" x14ac:dyDescent="0.2">
      <c r="A7" s="13" t="s">
        <v>31</v>
      </c>
      <c r="B7" s="31">
        <v>2711</v>
      </c>
      <c r="C7" s="25">
        <f t="shared" si="0"/>
        <v>5.2136620639255359E-2</v>
      </c>
    </row>
    <row r="8" spans="1:3" x14ac:dyDescent="0.2">
      <c r="A8" s="13" t="s">
        <v>32</v>
      </c>
      <c r="B8" s="31">
        <v>2544</v>
      </c>
      <c r="C8" s="25">
        <f t="shared" si="0"/>
        <v>4.8924958652255858E-2</v>
      </c>
    </row>
    <row r="9" spans="1:3" x14ac:dyDescent="0.2">
      <c r="A9" s="13" t="s">
        <v>33</v>
      </c>
      <c r="B9" s="31">
        <v>2276</v>
      </c>
      <c r="C9" s="25">
        <f t="shared" si="0"/>
        <v>4.3770914265933304E-2</v>
      </c>
    </row>
    <row r="10" spans="1:3" x14ac:dyDescent="0.2">
      <c r="A10" s="13" t="s">
        <v>34</v>
      </c>
      <c r="B10" s="31">
        <v>2127</v>
      </c>
      <c r="C10" s="25">
        <f t="shared" si="0"/>
        <v>4.0905419439209202E-2</v>
      </c>
    </row>
    <row r="11" spans="1:3" x14ac:dyDescent="0.2">
      <c r="A11" s="13" t="s">
        <v>35</v>
      </c>
      <c r="B11" s="31">
        <v>1843</v>
      </c>
      <c r="C11" s="25">
        <f t="shared" si="0"/>
        <v>3.5443670910419632E-2</v>
      </c>
    </row>
    <row r="12" spans="1:3" x14ac:dyDescent="0.2">
      <c r="A12" s="13" t="s">
        <v>36</v>
      </c>
      <c r="B12" s="31">
        <v>1827</v>
      </c>
      <c r="C12" s="25">
        <f t="shared" si="0"/>
        <v>3.5135966767952616E-2</v>
      </c>
    </row>
    <row r="13" spans="1:3" x14ac:dyDescent="0.2">
      <c r="A13" s="13" t="s">
        <v>37</v>
      </c>
      <c r="B13" s="31">
        <v>1799</v>
      </c>
      <c r="C13" s="25">
        <f t="shared" si="0"/>
        <v>3.4597484518635334E-2</v>
      </c>
    </row>
    <row r="14" spans="1:3" x14ac:dyDescent="0.2">
      <c r="A14" s="13" t="s">
        <v>38</v>
      </c>
      <c r="B14" s="31">
        <v>1490</v>
      </c>
      <c r="C14" s="25">
        <f t="shared" si="0"/>
        <v>2.8654948267241048E-2</v>
      </c>
    </row>
    <row r="15" spans="1:3" x14ac:dyDescent="0.2">
      <c r="A15" s="13" t="s">
        <v>39</v>
      </c>
      <c r="B15" s="31">
        <v>1259</v>
      </c>
      <c r="C15" s="25">
        <f t="shared" si="0"/>
        <v>2.4212469710373476E-2</v>
      </c>
    </row>
    <row r="16" spans="1:3" x14ac:dyDescent="0.2">
      <c r="A16" s="13" t="s">
        <v>40</v>
      </c>
      <c r="B16" s="31">
        <v>1234</v>
      </c>
      <c r="C16" s="25">
        <f t="shared" si="0"/>
        <v>2.373168198776876E-2</v>
      </c>
    </row>
    <row r="17" spans="1:3" x14ac:dyDescent="0.2">
      <c r="A17" s="13" t="s">
        <v>41</v>
      </c>
      <c r="B17" s="31">
        <v>1035</v>
      </c>
      <c r="C17" s="25">
        <f t="shared" si="0"/>
        <v>1.9904611715835224E-2</v>
      </c>
    </row>
    <row r="18" spans="1:3" x14ac:dyDescent="0.2">
      <c r="A18" s="13" t="s">
        <v>42</v>
      </c>
      <c r="B18" s="31">
        <v>1017</v>
      </c>
      <c r="C18" s="25">
        <f t="shared" si="0"/>
        <v>1.9558444555559829E-2</v>
      </c>
    </row>
    <row r="19" spans="1:3" x14ac:dyDescent="0.2">
      <c r="A19" s="13" t="s">
        <v>43</v>
      </c>
      <c r="B19" s="31">
        <v>578</v>
      </c>
      <c r="C19" s="25">
        <f t="shared" si="0"/>
        <v>1.1115812146621024E-2</v>
      </c>
    </row>
    <row r="20" spans="1:3" x14ac:dyDescent="0.2">
      <c r="A20" s="13" t="s">
        <v>44</v>
      </c>
      <c r="B20" s="31">
        <v>533</v>
      </c>
      <c r="C20" s="25">
        <f t="shared" si="0"/>
        <v>1.0250394245932536E-2</v>
      </c>
    </row>
    <row r="21" spans="1:3" x14ac:dyDescent="0.2">
      <c r="A21" s="13" t="s">
        <v>45</v>
      </c>
      <c r="B21" s="31">
        <v>482</v>
      </c>
      <c r="C21" s="25">
        <f t="shared" si="0"/>
        <v>9.2695872918189155E-3</v>
      </c>
    </row>
    <row r="22" spans="1:3" x14ac:dyDescent="0.2">
      <c r="A22" s="13" t="s">
        <v>46</v>
      </c>
      <c r="B22" s="31">
        <v>461</v>
      </c>
      <c r="C22" s="25">
        <f t="shared" si="0"/>
        <v>8.8657256048309558E-3</v>
      </c>
    </row>
    <row r="23" spans="1:3" x14ac:dyDescent="0.2">
      <c r="A23" s="13" t="s">
        <v>47</v>
      </c>
      <c r="B23" s="31">
        <v>305</v>
      </c>
      <c r="C23" s="25">
        <f t="shared" si="0"/>
        <v>5.8656102157775298E-3</v>
      </c>
    </row>
    <row r="24" spans="1:3" x14ac:dyDescent="0.2">
      <c r="A24" s="13" t="s">
        <v>48</v>
      </c>
      <c r="B24" s="31">
        <v>289</v>
      </c>
      <c r="C24" s="25">
        <f t="shared" si="0"/>
        <v>5.5579060733105118E-3</v>
      </c>
    </row>
    <row r="25" spans="1:3" x14ac:dyDescent="0.2">
      <c r="A25" s="13" t="s">
        <v>49</v>
      </c>
      <c r="B25" s="31">
        <v>267</v>
      </c>
      <c r="C25" s="25">
        <f t="shared" si="0"/>
        <v>5.1348128774183627E-3</v>
      </c>
    </row>
    <row r="26" spans="1:3" x14ac:dyDescent="0.2">
      <c r="A26" s="13" t="s">
        <v>50</v>
      </c>
      <c r="B26" s="31">
        <v>191</v>
      </c>
      <c r="C26" s="25">
        <f t="shared" si="0"/>
        <v>3.6732182007000271E-3</v>
      </c>
    </row>
    <row r="27" spans="1:3" x14ac:dyDescent="0.2">
      <c r="A27" s="13" t="s">
        <v>51</v>
      </c>
      <c r="B27" s="31">
        <v>149</v>
      </c>
      <c r="C27" s="25">
        <f t="shared" si="0"/>
        <v>2.8654948267241047E-3</v>
      </c>
    </row>
    <row r="28" spans="1:3" x14ac:dyDescent="0.2">
      <c r="A28" s="13" t="s">
        <v>52</v>
      </c>
      <c r="B28" s="31">
        <v>148</v>
      </c>
      <c r="C28" s="25">
        <f t="shared" si="0"/>
        <v>2.8462633178199161E-3</v>
      </c>
    </row>
    <row r="29" spans="1:3" x14ac:dyDescent="0.2">
      <c r="A29" s="13" t="s">
        <v>53</v>
      </c>
      <c r="B29" s="31">
        <v>123</v>
      </c>
      <c r="C29" s="25">
        <f t="shared" si="0"/>
        <v>2.3654755952152006E-3</v>
      </c>
    </row>
    <row r="30" spans="1:3" x14ac:dyDescent="0.2">
      <c r="A30" s="13" t="s">
        <v>54</v>
      </c>
      <c r="B30" s="31">
        <v>120</v>
      </c>
      <c r="C30" s="25">
        <f t="shared" si="0"/>
        <v>2.3077810685026346E-3</v>
      </c>
    </row>
    <row r="31" spans="1:3" x14ac:dyDescent="0.2">
      <c r="A31" s="13" t="s">
        <v>55</v>
      </c>
      <c r="B31" s="31">
        <v>117</v>
      </c>
      <c r="C31" s="25">
        <f t="shared" si="0"/>
        <v>2.2500865417900686E-3</v>
      </c>
    </row>
    <row r="32" spans="1:3" x14ac:dyDescent="0.2">
      <c r="A32" s="13" t="s">
        <v>56</v>
      </c>
      <c r="B32" s="31">
        <v>111</v>
      </c>
      <c r="C32" s="25">
        <f t="shared" si="0"/>
        <v>2.1346974883649371E-3</v>
      </c>
    </row>
    <row r="33" spans="1:3" x14ac:dyDescent="0.2">
      <c r="A33" s="13" t="s">
        <v>57</v>
      </c>
      <c r="B33" s="31">
        <v>108</v>
      </c>
      <c r="C33" s="25">
        <f t="shared" si="0"/>
        <v>2.0770029616523711E-3</v>
      </c>
    </row>
    <row r="34" spans="1:3" x14ac:dyDescent="0.2">
      <c r="A34" s="13" t="s">
        <v>58</v>
      </c>
      <c r="B34" s="31">
        <v>97</v>
      </c>
      <c r="C34" s="25">
        <f t="shared" si="0"/>
        <v>1.8654563637062963E-3</v>
      </c>
    </row>
    <row r="35" spans="1:3" x14ac:dyDescent="0.2">
      <c r="A35" s="13" t="s">
        <v>59</v>
      </c>
      <c r="B35" s="31">
        <v>84</v>
      </c>
      <c r="C35" s="25">
        <f t="shared" si="0"/>
        <v>1.6154467479518443E-3</v>
      </c>
    </row>
    <row r="36" spans="1:3" x14ac:dyDescent="0.2">
      <c r="A36" s="13" t="s">
        <v>60</v>
      </c>
      <c r="B36" s="31">
        <v>82</v>
      </c>
      <c r="C36" s="25">
        <f t="shared" si="0"/>
        <v>1.5769837301434671E-3</v>
      </c>
    </row>
    <row r="37" spans="1:3" x14ac:dyDescent="0.2">
      <c r="A37" s="13" t="s">
        <v>61</v>
      </c>
      <c r="B37" s="31">
        <v>66</v>
      </c>
      <c r="C37" s="25">
        <f t="shared" si="0"/>
        <v>1.2692795876764491E-3</v>
      </c>
    </row>
    <row r="38" spans="1:3" x14ac:dyDescent="0.2">
      <c r="A38" s="13" t="s">
        <v>62</v>
      </c>
      <c r="B38" s="31">
        <v>65</v>
      </c>
      <c r="C38" s="25">
        <f t="shared" si="0"/>
        <v>1.2500480787722605E-3</v>
      </c>
    </row>
    <row r="39" spans="1:3" x14ac:dyDescent="0.2">
      <c r="A39" s="13" t="s">
        <v>63</v>
      </c>
      <c r="B39" s="31">
        <v>53</v>
      </c>
      <c r="C39" s="25">
        <f t="shared" si="0"/>
        <v>1.019269971921997E-3</v>
      </c>
    </row>
    <row r="40" spans="1:3" x14ac:dyDescent="0.2">
      <c r="A40" s="13" t="s">
        <v>64</v>
      </c>
      <c r="B40" s="31">
        <v>50</v>
      </c>
      <c r="C40" s="25">
        <f t="shared" si="0"/>
        <v>9.6157544520943117E-4</v>
      </c>
    </row>
    <row r="41" spans="1:3" x14ac:dyDescent="0.2">
      <c r="A41" s="13" t="s">
        <v>65</v>
      </c>
      <c r="B41" s="31">
        <v>41</v>
      </c>
      <c r="C41" s="25">
        <f t="shared" si="0"/>
        <v>7.8849186507173354E-4</v>
      </c>
    </row>
    <row r="42" spans="1:3" x14ac:dyDescent="0.2">
      <c r="A42" s="13" t="s">
        <v>66</v>
      </c>
      <c r="B42" s="31">
        <v>35</v>
      </c>
      <c r="C42" s="25">
        <f t="shared" si="0"/>
        <v>6.7310281164660178E-4</v>
      </c>
    </row>
    <row r="43" spans="1:3" x14ac:dyDescent="0.2">
      <c r="A43" s="13" t="s">
        <v>67</v>
      </c>
      <c r="B43" s="31">
        <v>32</v>
      </c>
      <c r="C43" s="25">
        <f t="shared" si="0"/>
        <v>6.1540828493403591E-4</v>
      </c>
    </row>
    <row r="44" spans="1:3" x14ac:dyDescent="0.2">
      <c r="A44" s="29" t="s">
        <v>6</v>
      </c>
      <c r="B44" s="11">
        <f>SUM(B2:B43)</f>
        <v>51998</v>
      </c>
      <c r="C44" s="21">
        <f>SUM(C43:C43)</f>
        <v>6.1540828493403591E-4</v>
      </c>
    </row>
    <row r="49" spans="1:3" x14ac:dyDescent="0.2">
      <c r="A49" s="40" t="s">
        <v>68</v>
      </c>
      <c r="B49" s="40"/>
      <c r="C49" s="12"/>
    </row>
    <row r="50" spans="1:3" ht="16" x14ac:dyDescent="0.2">
      <c r="A50" s="32" t="s">
        <v>69</v>
      </c>
      <c r="B50" s="19">
        <v>458</v>
      </c>
      <c r="C50" s="12"/>
    </row>
    <row r="51" spans="1:3" ht="16" x14ac:dyDescent="0.2">
      <c r="A51" s="32" t="s">
        <v>70</v>
      </c>
      <c r="B51" s="19">
        <v>2328</v>
      </c>
      <c r="C51" s="12"/>
    </row>
    <row r="52" spans="1:3" ht="16" x14ac:dyDescent="0.2">
      <c r="A52" s="32" t="s">
        <v>71</v>
      </c>
      <c r="B52" s="19">
        <v>49212</v>
      </c>
      <c r="C52" s="12"/>
    </row>
    <row r="53" spans="1:3" x14ac:dyDescent="0.2">
      <c r="A53" s="26" t="s">
        <v>6</v>
      </c>
      <c r="B53" s="11">
        <f>SUM(B50:B52)</f>
        <v>51998</v>
      </c>
      <c r="C53" s="12"/>
    </row>
    <row r="54" spans="1:3" x14ac:dyDescent="0.2">
      <c r="A54" s="1" t="s">
        <v>7</v>
      </c>
    </row>
  </sheetData>
  <autoFilter ref="A1:C44" xr:uid="{00000000-0001-0000-0700-000000000000}"/>
  <mergeCells count="1">
    <mergeCell ref="A49:B49"/>
  </mergeCells>
  <conditionalFormatting sqref="C2:C43">
    <cfRule type="dataBar" priority="25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{B3C26E3E-2A8D-4F5B-8034-575067497119}</x14:id>
        </ext>
      </extLst>
    </cfRule>
  </conditionalFormatting>
  <pageMargins left="0.7" right="0.7" top="0.75" bottom="0.75" header="0.3" footer="0.3"/>
  <pageSetup orientation="portrait" horizontalDpi="300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C26E3E-2A8D-4F5B-8034-5750674971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8AB92-4B5E-4192-A343-22EAF43C62F7}">
  <dimension ref="A1:H13"/>
  <sheetViews>
    <sheetView showGridLines="0" workbookViewId="0">
      <selection activeCell="E18" sqref="E18"/>
    </sheetView>
  </sheetViews>
  <sheetFormatPr baseColWidth="10" defaultColWidth="9.1640625" defaultRowHeight="15" x14ac:dyDescent="0.2"/>
  <cols>
    <col min="1" max="1" width="50.1640625" style="12" bestFit="1" customWidth="1"/>
    <col min="2" max="2" width="11.83203125" style="12" bestFit="1" customWidth="1"/>
    <col min="3" max="3" width="14.5" style="12" customWidth="1"/>
    <col min="4" max="16384" width="9.1640625" style="12"/>
  </cols>
  <sheetData>
    <row r="1" spans="1:8" ht="16" x14ac:dyDescent="0.2">
      <c r="A1" s="27" t="s">
        <v>72</v>
      </c>
      <c r="B1" s="27" t="s">
        <v>1</v>
      </c>
      <c r="C1" s="10" t="s">
        <v>9</v>
      </c>
    </row>
    <row r="2" spans="1:8" x14ac:dyDescent="0.2">
      <c r="A2" s="28" t="s">
        <v>78</v>
      </c>
      <c r="B2" s="31">
        <v>461</v>
      </c>
      <c r="C2" s="25">
        <f t="shared" ref="C2:C9" si="0">(B2/$B$10)*100%</f>
        <v>0.4591633466135458</v>
      </c>
      <c r="G2"/>
      <c r="H2"/>
    </row>
    <row r="3" spans="1:8" x14ac:dyDescent="0.2">
      <c r="A3" s="28" t="s">
        <v>73</v>
      </c>
      <c r="B3" s="31">
        <v>217</v>
      </c>
      <c r="C3" s="25">
        <f t="shared" si="0"/>
        <v>0.21613545816733068</v>
      </c>
      <c r="G3"/>
      <c r="H3"/>
    </row>
    <row r="4" spans="1:8" x14ac:dyDescent="0.2">
      <c r="A4" s="28" t="s">
        <v>79</v>
      </c>
      <c r="B4" s="31">
        <v>128</v>
      </c>
      <c r="C4" s="25">
        <f t="shared" si="0"/>
        <v>0.12749003984063745</v>
      </c>
      <c r="G4"/>
      <c r="H4"/>
    </row>
    <row r="5" spans="1:8" x14ac:dyDescent="0.2">
      <c r="A5" s="28" t="s">
        <v>76</v>
      </c>
      <c r="B5" s="31">
        <v>109</v>
      </c>
      <c r="C5" s="25">
        <f t="shared" si="0"/>
        <v>0.10856573705179283</v>
      </c>
      <c r="G5"/>
      <c r="H5"/>
    </row>
    <row r="6" spans="1:8" x14ac:dyDescent="0.2">
      <c r="A6" s="28" t="s">
        <v>77</v>
      </c>
      <c r="B6" s="31">
        <v>76</v>
      </c>
      <c r="C6" s="25">
        <f t="shared" si="0"/>
        <v>7.5697211155378488E-2</v>
      </c>
      <c r="G6"/>
      <c r="H6"/>
    </row>
    <row r="7" spans="1:8" x14ac:dyDescent="0.2">
      <c r="A7" s="28" t="s">
        <v>75</v>
      </c>
      <c r="B7" s="31">
        <v>13</v>
      </c>
      <c r="C7" s="25">
        <f t="shared" si="0"/>
        <v>1.2948207171314742E-2</v>
      </c>
      <c r="G7"/>
      <c r="H7"/>
    </row>
    <row r="8" spans="1:8" x14ac:dyDescent="0.2">
      <c r="A8" s="28" t="s">
        <v>74</v>
      </c>
      <c r="B8" s="31">
        <v>0</v>
      </c>
      <c r="C8" s="25">
        <f t="shared" si="0"/>
        <v>0</v>
      </c>
      <c r="G8"/>
      <c r="H8"/>
    </row>
    <row r="9" spans="1:8" x14ac:dyDescent="0.2">
      <c r="A9" s="28" t="s">
        <v>80</v>
      </c>
      <c r="B9" s="31">
        <v>0</v>
      </c>
      <c r="C9" s="25">
        <f t="shared" si="0"/>
        <v>0</v>
      </c>
      <c r="G9"/>
      <c r="H9"/>
    </row>
    <row r="10" spans="1:8" x14ac:dyDescent="0.2">
      <c r="A10" s="29" t="s">
        <v>6</v>
      </c>
      <c r="B10" s="11">
        <f>SUM(B2:B9)</f>
        <v>1004</v>
      </c>
      <c r="C10" s="21">
        <f>SUM(C2:C9)</f>
        <v>1</v>
      </c>
      <c r="G10"/>
      <c r="H10"/>
    </row>
    <row r="11" spans="1:8" x14ac:dyDescent="0.2">
      <c r="A11" s="1" t="s">
        <v>7</v>
      </c>
    </row>
    <row r="13" spans="1:8" x14ac:dyDescent="0.2">
      <c r="F13" s="8"/>
    </row>
  </sheetData>
  <sortState xmlns:xlrd2="http://schemas.microsoft.com/office/spreadsheetml/2017/richdata2" ref="G3:H10">
    <sortCondition descending="1" ref="H3:H10"/>
  </sortState>
  <conditionalFormatting sqref="C2:C9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{8E18E288-8928-4EDB-B685-57A1B24E5F29}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18E288-8928-4EDB-B685-57A1B24E5F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2" ma:contentTypeDescription="Crear nuevo documento." ma:contentTypeScope="" ma:versionID="44c52e038036faf1cd18f2206daa797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90a395132b1ce0de76b7609ef4ec1b94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12FAD638-981B-43B7-90E3-AA0CF1C5C060}"/>
</file>

<file path=customXml/itemProps5.xml><?xml version="1.0" encoding="utf-8"?>
<ds:datastoreItem xmlns:ds="http://schemas.openxmlformats.org/officeDocument/2006/customXml" ds:itemID="{2A1CDCE2-BCD5-4250-8618-F1F0DCB7B3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Nivel</vt:lpstr>
      <vt:lpstr>División</vt:lpstr>
      <vt:lpstr>Sexo</vt:lpstr>
      <vt:lpstr>Edad</vt:lpstr>
      <vt:lpstr>Lengua Indígena</vt:lpstr>
      <vt:lpstr>Programa Educativo</vt:lpstr>
      <vt:lpstr>Discapacidad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2024-06-13T17:32:48Z</dcterms:modified>
  <cp:category/>
  <cp:contentStatus/>
</cp:coreProperties>
</file>