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2015-2016/"/>
    </mc:Choice>
  </mc:AlternateContent>
  <xr:revisionPtr revIDLastSave="0" documentId="13_ncr:1_{D132F04C-5375-4849-BE5A-59067E690F11}" xr6:coauthVersionLast="47" xr6:coauthVersionMax="47" xr10:uidLastSave="{00000000-0000-0000-0000-000000000000}"/>
  <bookViews>
    <workbookView xWindow="0" yWindow="500" windowWidth="29040" windowHeight="15840" tabRatio="800" activeTab="2" xr2:uid="{00000000-000D-0000-FFFF-FFFF00000000}"/>
  </bookViews>
  <sheets>
    <sheet name="Nivel" sheetId="19" r:id="rId1"/>
    <sheet name="División" sheetId="20" r:id="rId2"/>
    <sheet name="Sexo" sheetId="11" r:id="rId3"/>
    <sheet name="Edad" sheetId="5" r:id="rId4"/>
    <sheet name="Lengua Indígena" sheetId="13" r:id="rId5"/>
    <sheet name="Programa Educativo" sheetId="18" r:id="rId6"/>
    <sheet name="Discapacidad" sheetId="17" r:id="rId7"/>
  </sheets>
  <externalReferences>
    <externalReference r:id="rId8"/>
  </externalReferences>
  <definedNames>
    <definedName name="_xlnm._FilterDatabase" localSheetId="6" hidden="1">Discapacidad!#REF!</definedName>
    <definedName name="_xlcn.WorksheetConnection_mexicanosenelextranjeroB2C9" hidden="1">'[1]País de nacimiento'!$B$2:$C$9</definedName>
    <definedName name="lengua_Indigena" localSheetId="4">'Lengua Indígena'!#REF!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mexicanos en el extranjero!$B$2:$C$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7" l="1"/>
  <c r="B6" i="20" l="1"/>
  <c r="C3" i="5" l="1"/>
  <c r="B18" i="5"/>
  <c r="D3" i="17" l="1"/>
  <c r="C2" i="5"/>
  <c r="C15" i="5"/>
  <c r="C9" i="5"/>
  <c r="C4" i="5"/>
  <c r="C10" i="5"/>
  <c r="C16" i="5"/>
  <c r="C5" i="5"/>
  <c r="C11" i="5"/>
  <c r="C17" i="5"/>
  <c r="C6" i="5"/>
  <c r="C12" i="5"/>
  <c r="C7" i="5"/>
  <c r="C13" i="5"/>
  <c r="C8" i="5"/>
  <c r="C14" i="5"/>
  <c r="C18" i="5" l="1"/>
  <c r="F11" i="11"/>
  <c r="F12" i="11"/>
  <c r="F13" i="11"/>
  <c r="B6" i="13" l="1"/>
  <c r="C5" i="13" l="1"/>
  <c r="C4" i="13"/>
  <c r="C6" i="13" l="1"/>
  <c r="B39" i="18"/>
  <c r="B30" i="18"/>
  <c r="C24" i="18" s="1"/>
  <c r="C8" i="18" l="1"/>
  <c r="C7" i="18"/>
  <c r="C26" i="18"/>
  <c r="C18" i="18"/>
  <c r="C12" i="18"/>
  <c r="C4" i="18"/>
  <c r="C21" i="18"/>
  <c r="C25" i="18"/>
  <c r="C20" i="18"/>
  <c r="C17" i="18"/>
  <c r="C11" i="18"/>
  <c r="C29" i="18"/>
  <c r="C23" i="18"/>
  <c r="C16" i="18"/>
  <c r="C10" i="18"/>
  <c r="C3" i="18"/>
  <c r="C14" i="18"/>
  <c r="C19" i="18"/>
  <c r="C9" i="18"/>
  <c r="C2" i="18"/>
  <c r="C5" i="18"/>
  <c r="C28" i="18"/>
  <c r="C22" i="18"/>
  <c r="C15" i="18"/>
  <c r="C13" i="18"/>
  <c r="C6" i="18"/>
  <c r="C27" i="18"/>
  <c r="F7" i="5"/>
  <c r="F10" i="11"/>
  <c r="B5" i="11"/>
  <c r="B6" i="19"/>
  <c r="C30" i="18" l="1"/>
  <c r="C5" i="20"/>
  <c r="C4" i="20"/>
  <c r="C3" i="20"/>
  <c r="C2" i="20"/>
  <c r="C3" i="11"/>
  <c r="C4" i="11"/>
  <c r="G6" i="5"/>
  <c r="G5" i="5"/>
  <c r="G3" i="5"/>
  <c r="G4" i="5"/>
  <c r="F14" i="11"/>
  <c r="G7" i="5" l="1"/>
  <c r="C13" i="11"/>
  <c r="C12" i="11"/>
  <c r="C11" i="11"/>
  <c r="C10" i="11"/>
  <c r="E11" i="11"/>
  <c r="E10" i="11"/>
  <c r="E13" i="11"/>
  <c r="E12" i="11"/>
  <c r="C5" i="11"/>
  <c r="C6" i="20"/>
  <c r="D2" i="17"/>
  <c r="D4" i="1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mexicanos en el extranjero!$B$2:$C$9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mexicanosenelextranjeroB2C9"/>
        </x15:connection>
      </ext>
    </extLst>
  </connection>
</connections>
</file>

<file path=xl/sharedStrings.xml><?xml version="1.0" encoding="utf-8"?>
<sst xmlns="http://schemas.openxmlformats.org/spreadsheetml/2006/main" count="105" uniqueCount="67">
  <si>
    <t>Nivel</t>
  </si>
  <si>
    <t>Matrícula</t>
  </si>
  <si>
    <t>Licenciatura</t>
  </si>
  <si>
    <t>Técnico Superior Universitario</t>
  </si>
  <si>
    <t>Especialidad</t>
  </si>
  <si>
    <t>Maestría</t>
  </si>
  <si>
    <t>Total</t>
  </si>
  <si>
    <t>División</t>
  </si>
  <si>
    <t>%</t>
  </si>
  <si>
    <t>CSA</t>
  </si>
  <si>
    <t>CSBA</t>
  </si>
  <si>
    <t>CEIT</t>
  </si>
  <si>
    <t>POS</t>
  </si>
  <si>
    <t>Sexo</t>
  </si>
  <si>
    <t>Hombre</t>
  </si>
  <si>
    <t>Mujer</t>
  </si>
  <si>
    <t>% H del Total</t>
  </si>
  <si>
    <t>% M del Total</t>
  </si>
  <si>
    <t>Edad</t>
  </si>
  <si>
    <t>Menores a 21 años</t>
  </si>
  <si>
    <t>Distribución de matrícula hablante de una lengua indígena nacional</t>
  </si>
  <si>
    <t>Lengua indígena</t>
  </si>
  <si>
    <t>Programa Educativo</t>
  </si>
  <si>
    <t>Lic. en Gestión y Administración de PyME</t>
  </si>
  <si>
    <t>Ing. en Desarrollo de Software</t>
  </si>
  <si>
    <t>Lic. en Mercadotecnia Internacional</t>
  </si>
  <si>
    <t>Lic. en Administración de Empresas Turísticas</t>
  </si>
  <si>
    <t>Ing. en Biotecnología</t>
  </si>
  <si>
    <t>Ing. en Logística y Transporte</t>
  </si>
  <si>
    <t>Lic. en Seguridad Pública</t>
  </si>
  <si>
    <t>Lic. en Matemáticas</t>
  </si>
  <si>
    <t>Ing. en Telemática</t>
  </si>
  <si>
    <t>Ing. en Energías Renovables</t>
  </si>
  <si>
    <t>Lic. en Desarrollo Comunitario</t>
  </si>
  <si>
    <t>Ing. en Tecnología Ambiental</t>
  </si>
  <si>
    <t>TSU en Urgencias Médicas</t>
  </si>
  <si>
    <t>TSU en Desarrollo de Software</t>
  </si>
  <si>
    <t>TSU en Gestión y Administración de PyME</t>
  </si>
  <si>
    <t>TSU en Logística y Transporte</t>
  </si>
  <si>
    <t>TSU en Mercadotecnia Internacional</t>
  </si>
  <si>
    <t>TSU en Administración de Empresas Turísticas</t>
  </si>
  <si>
    <t>TSU en Biotecnología</t>
  </si>
  <si>
    <t>TSU en Seguridad Pública</t>
  </si>
  <si>
    <t>TSU en Telemática</t>
  </si>
  <si>
    <t>TSU en Matemáticas</t>
  </si>
  <si>
    <t>TSU en Desarrollo Comunitario</t>
  </si>
  <si>
    <t>TSU en Energías Renovables</t>
  </si>
  <si>
    <t>TSU en Tecnología Ambiental</t>
  </si>
  <si>
    <t>Posgrado</t>
  </si>
  <si>
    <t>TSU</t>
  </si>
  <si>
    <t>Licenciatura e Ingeniería</t>
  </si>
  <si>
    <t>TOTAL</t>
  </si>
  <si>
    <t>Fuente: Sistema de Información Estadística 911</t>
  </si>
  <si>
    <t>Menores de 18</t>
  </si>
  <si>
    <t>30 a 34 años</t>
  </si>
  <si>
    <t>35 a 39 años</t>
  </si>
  <si>
    <t>40 años o más</t>
  </si>
  <si>
    <t>Hombres</t>
  </si>
  <si>
    <t xml:space="preserve">Mujeres </t>
  </si>
  <si>
    <t>Tipo de Discapacidad</t>
  </si>
  <si>
    <t>21 a 29 años</t>
  </si>
  <si>
    <t>30 a 39 años</t>
  </si>
  <si>
    <t>Mujeres</t>
  </si>
  <si>
    <t>Lic. en Políticas y Proyectos Sociales</t>
  </si>
  <si>
    <t>Lic. en Gestión Territorial</t>
  </si>
  <si>
    <t>TSU en Proyectos Sociales</t>
  </si>
  <si>
    <t>Matricula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</si>
</sst>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1"/>
      <color rgb="FF000000"/>
      <name val="Montserrat"/>
    </font>
    <font>
      <b/>
      <sz val="11"/>
      <color rgb="FFFFFFFF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35B4E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1" applyFont="1" applyFill="1" applyBorder="1" applyAlignment="1">
      <alignment horizontal="center" vertical="center"/>
    </xf>
    <xf numFmtId="9" fontId="4" fillId="3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0" fontId="2" fillId="0" borderId="6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3" fontId="4" fillId="3" borderId="0" xfId="0" applyNumberFormat="1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0" fontId="2" fillId="0" borderId="6" xfId="0" applyNumberFormat="1" applyFont="1" applyBorder="1" applyAlignment="1">
      <alignment horizontal="center" vertical="center"/>
    </xf>
    <xf numFmtId="10" fontId="2" fillId="0" borderId="5" xfId="1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10" fontId="2" fillId="0" borderId="8" xfId="1" applyNumberFormat="1" applyFont="1" applyBorder="1" applyAlignment="1">
      <alignment horizontal="center" vertical="center"/>
    </xf>
    <xf numFmtId="9" fontId="4" fillId="3" borderId="8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0" fontId="2" fillId="0" borderId="8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5" fillId="0" borderId="8" xfId="0" applyNumberFormat="1" applyFont="1" applyBorder="1" applyAlignment="1">
      <alignment vertical="center"/>
    </xf>
    <xf numFmtId="0" fontId="4" fillId="2" borderId="8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91C32"/>
      <color rgb="FFBC955C"/>
      <color rgb="FF235B4E"/>
      <color rgb="FF883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&#237;s%20de%20nacimient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ís de nacimien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Custom 1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9F2241"/>
      </a:accent1>
      <a:accent2>
        <a:srgbClr val="235B4E"/>
      </a:accent2>
      <a:accent3>
        <a:srgbClr val="DDC9A3"/>
      </a:accent3>
      <a:accent4>
        <a:srgbClr val="691C32"/>
      </a:accent4>
      <a:accent5>
        <a:srgbClr val="10312B"/>
      </a:accent5>
      <a:accent6>
        <a:srgbClr val="BC955C"/>
      </a:accent6>
      <a:hlink>
        <a:srgbClr val="6F7271"/>
      </a:hlink>
      <a:folHlink>
        <a:srgbClr val="989A9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C24"/>
  <sheetViews>
    <sheetView showGridLines="0" zoomScaleNormal="100" workbookViewId="0">
      <selection activeCell="B2" sqref="B2:B3"/>
    </sheetView>
  </sheetViews>
  <sheetFormatPr baseColWidth="10" defaultColWidth="10.83203125" defaultRowHeight="15" x14ac:dyDescent="0.2"/>
  <cols>
    <col min="1" max="1" width="33.5" style="14" bestFit="1" customWidth="1"/>
    <col min="2" max="2" width="11.83203125" style="14" bestFit="1" customWidth="1"/>
    <col min="3" max="16384" width="10.83203125" style="14"/>
  </cols>
  <sheetData>
    <row r="1" spans="1:3" ht="16" x14ac:dyDescent="0.2">
      <c r="A1" s="12" t="s">
        <v>0</v>
      </c>
      <c r="B1" s="12" t="s">
        <v>1</v>
      </c>
    </row>
    <row r="2" spans="1:3" x14ac:dyDescent="0.2">
      <c r="A2" s="15" t="s">
        <v>2</v>
      </c>
      <c r="B2" s="21">
        <v>86181</v>
      </c>
    </row>
    <row r="3" spans="1:3" x14ac:dyDescent="0.2">
      <c r="A3" s="15" t="s">
        <v>3</v>
      </c>
      <c r="B3" s="21">
        <v>5575</v>
      </c>
    </row>
    <row r="4" spans="1:3" x14ac:dyDescent="0.2">
      <c r="A4" s="15" t="s">
        <v>4</v>
      </c>
      <c r="B4" s="21">
        <v>0</v>
      </c>
    </row>
    <row r="5" spans="1:3" x14ac:dyDescent="0.2">
      <c r="A5" s="15" t="s">
        <v>5</v>
      </c>
      <c r="B5" s="21">
        <v>0</v>
      </c>
    </row>
    <row r="6" spans="1:3" x14ac:dyDescent="0.2">
      <c r="A6" s="32" t="s">
        <v>6</v>
      </c>
      <c r="B6" s="13">
        <f>SUM(B2:B5)</f>
        <v>91756</v>
      </c>
    </row>
    <row r="7" spans="1:3" x14ac:dyDescent="0.2">
      <c r="A7" s="1" t="s">
        <v>52</v>
      </c>
    </row>
    <row r="10" spans="1:3" x14ac:dyDescent="0.2">
      <c r="B10"/>
      <c r="C10"/>
    </row>
    <row r="11" spans="1:3" x14ac:dyDescent="0.2">
      <c r="B11"/>
      <c r="C11"/>
    </row>
    <row r="12" spans="1:3" x14ac:dyDescent="0.2">
      <c r="B12"/>
      <c r="C12"/>
    </row>
    <row r="13" spans="1:3" x14ac:dyDescent="0.2">
      <c r="B13"/>
      <c r="C13"/>
    </row>
    <row r="14" spans="1:3" x14ac:dyDescent="0.2">
      <c r="B14"/>
      <c r="C14"/>
    </row>
    <row r="15" spans="1:3" x14ac:dyDescent="0.2">
      <c r="B15"/>
      <c r="C15"/>
    </row>
    <row r="16" spans="1:3" x14ac:dyDescent="0.2">
      <c r="B16"/>
      <c r="C16"/>
    </row>
    <row r="17" spans="2:3" x14ac:dyDescent="0.2">
      <c r="B17"/>
      <c r="C17"/>
    </row>
    <row r="18" spans="2:3" x14ac:dyDescent="0.2">
      <c r="B18"/>
      <c r="C18"/>
    </row>
    <row r="19" spans="2:3" x14ac:dyDescent="0.2">
      <c r="B19"/>
      <c r="C19"/>
    </row>
    <row r="20" spans="2:3" x14ac:dyDescent="0.2">
      <c r="B20"/>
      <c r="C20"/>
    </row>
    <row r="21" spans="2:3" x14ac:dyDescent="0.2">
      <c r="B21"/>
      <c r="C21"/>
    </row>
    <row r="22" spans="2:3" x14ac:dyDescent="0.2">
      <c r="B22"/>
      <c r="C22"/>
    </row>
    <row r="23" spans="2:3" x14ac:dyDescent="0.2">
      <c r="B23"/>
      <c r="C23"/>
    </row>
    <row r="24" spans="2:3" x14ac:dyDescent="0.2">
      <c r="B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F22"/>
  <sheetViews>
    <sheetView showGridLines="0" zoomScaleNormal="100" workbookViewId="0">
      <selection activeCell="C26" sqref="C26"/>
    </sheetView>
  </sheetViews>
  <sheetFormatPr baseColWidth="10" defaultColWidth="10.83203125" defaultRowHeight="15" x14ac:dyDescent="0.2"/>
  <cols>
    <col min="1" max="1" width="16.5" style="14" customWidth="1"/>
    <col min="2" max="2" width="12.5" style="14" customWidth="1"/>
    <col min="3" max="3" width="12.1640625" style="14" customWidth="1"/>
    <col min="4" max="16384" width="10.83203125" style="14"/>
  </cols>
  <sheetData>
    <row r="1" spans="1:6" ht="16" x14ac:dyDescent="0.2">
      <c r="A1" s="7" t="s">
        <v>7</v>
      </c>
      <c r="B1" s="7" t="s">
        <v>1</v>
      </c>
      <c r="C1" s="7" t="s">
        <v>8</v>
      </c>
    </row>
    <row r="2" spans="1:6" ht="16.5" customHeight="1" x14ac:dyDescent="0.2">
      <c r="A2" s="16" t="s">
        <v>9</v>
      </c>
      <c r="B2" s="21">
        <v>50240</v>
      </c>
      <c r="C2" s="17">
        <f>(B2/$B$6)*100%</f>
        <v>0.54753912550677886</v>
      </c>
    </row>
    <row r="3" spans="1:6" x14ac:dyDescent="0.2">
      <c r="A3" s="16" t="s">
        <v>10</v>
      </c>
      <c r="B3" s="21">
        <v>11109</v>
      </c>
      <c r="C3" s="17">
        <f t="shared" ref="C3:C5" si="0">(B3/$B$6)*100%</f>
        <v>0.12107110161733292</v>
      </c>
    </row>
    <row r="4" spans="1:6" x14ac:dyDescent="0.2">
      <c r="A4" s="16" t="s">
        <v>11</v>
      </c>
      <c r="B4" s="21">
        <v>30407</v>
      </c>
      <c r="C4" s="17">
        <f t="shared" si="0"/>
        <v>0.33138977287588822</v>
      </c>
    </row>
    <row r="5" spans="1:6" x14ac:dyDescent="0.2">
      <c r="A5" s="16" t="s">
        <v>12</v>
      </c>
      <c r="B5" s="21">
        <v>0</v>
      </c>
      <c r="C5" s="17">
        <f t="shared" si="0"/>
        <v>0</v>
      </c>
    </row>
    <row r="6" spans="1:6" ht="16.5" customHeight="1" x14ac:dyDescent="0.2">
      <c r="A6" s="33" t="s">
        <v>6</v>
      </c>
      <c r="B6" s="11">
        <f>SUM(B2:B5)</f>
        <v>91756</v>
      </c>
      <c r="C6" s="5">
        <f>SUM(C2:C5)</f>
        <v>1</v>
      </c>
      <c r="F6" s="39"/>
    </row>
    <row r="7" spans="1:6" x14ac:dyDescent="0.2">
      <c r="A7" s="1" t="s">
        <v>52</v>
      </c>
    </row>
    <row r="9" spans="1:6" x14ac:dyDescent="0.2">
      <c r="C9"/>
      <c r="D9"/>
      <c r="E9"/>
    </row>
    <row r="10" spans="1:6" x14ac:dyDescent="0.2">
      <c r="C10"/>
      <c r="D10"/>
      <c r="E10"/>
    </row>
    <row r="11" spans="1:6" x14ac:dyDescent="0.2">
      <c r="B11"/>
      <c r="C11"/>
      <c r="D11"/>
      <c r="E11"/>
    </row>
    <row r="12" spans="1:6" x14ac:dyDescent="0.2">
      <c r="B12"/>
      <c r="C12"/>
      <c r="D12"/>
      <c r="E12"/>
    </row>
    <row r="13" spans="1:6" x14ac:dyDescent="0.2">
      <c r="B13"/>
      <c r="C13"/>
      <c r="D13"/>
      <c r="E13"/>
    </row>
    <row r="14" spans="1:6" x14ac:dyDescent="0.2">
      <c r="B14"/>
      <c r="C14"/>
      <c r="D14"/>
      <c r="E14"/>
    </row>
    <row r="15" spans="1:6" x14ac:dyDescent="0.2">
      <c r="B15"/>
      <c r="C15"/>
      <c r="D15"/>
      <c r="E15"/>
    </row>
    <row r="16" spans="1:6" x14ac:dyDescent="0.2">
      <c r="B16"/>
      <c r="C16"/>
      <c r="D16"/>
      <c r="E16"/>
    </row>
    <row r="17" spans="2:5" x14ac:dyDescent="0.2">
      <c r="B17"/>
      <c r="C17"/>
      <c r="D17"/>
      <c r="E17"/>
    </row>
    <row r="18" spans="2:5" x14ac:dyDescent="0.2">
      <c r="B18"/>
      <c r="C18"/>
      <c r="D18"/>
    </row>
    <row r="19" spans="2:5" x14ac:dyDescent="0.2">
      <c r="B19"/>
      <c r="C19"/>
    </row>
    <row r="20" spans="2:5" x14ac:dyDescent="0.2">
      <c r="B20"/>
      <c r="C20"/>
    </row>
    <row r="21" spans="2:5" x14ac:dyDescent="0.2">
      <c r="C21"/>
    </row>
    <row r="22" spans="2:5" x14ac:dyDescent="0.2">
      <c r="C22"/>
    </row>
  </sheetData>
  <sortState xmlns:xlrd2="http://schemas.microsoft.com/office/spreadsheetml/2017/richdata2" ref="A2:C5">
    <sortCondition descending="1" ref="B2"/>
  </sortState>
  <conditionalFormatting sqref="C2:C5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{4E426C7F-B5C4-47C9-88E4-C66B384828FD}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426C7F-B5C4-47C9-88E4-C66B384828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F32"/>
  <sheetViews>
    <sheetView showGridLines="0" tabSelected="1" zoomScaleNormal="100" workbookViewId="0">
      <selection activeCell="D28" sqref="D28"/>
    </sheetView>
  </sheetViews>
  <sheetFormatPr baseColWidth="10" defaultColWidth="10.83203125" defaultRowHeight="15" x14ac:dyDescent="0.2"/>
  <cols>
    <col min="1" max="1" width="33.83203125" style="14" customWidth="1"/>
    <col min="2" max="2" width="11" style="14" bestFit="1" customWidth="1"/>
    <col min="3" max="3" width="14.6640625" style="14" bestFit="1" customWidth="1"/>
    <col min="4" max="4" width="8.5" style="14" bestFit="1" customWidth="1"/>
    <col min="5" max="5" width="16.5" style="14" customWidth="1"/>
    <col min="6" max="16384" width="10.83203125" style="14"/>
  </cols>
  <sheetData>
    <row r="2" spans="1:6" x14ac:dyDescent="0.2">
      <c r="A2" s="19" t="s">
        <v>13</v>
      </c>
      <c r="B2" s="19" t="s">
        <v>1</v>
      </c>
      <c r="C2" s="19" t="s">
        <v>8</v>
      </c>
    </row>
    <row r="3" spans="1:6" x14ac:dyDescent="0.2">
      <c r="A3" s="20" t="s">
        <v>14</v>
      </c>
      <c r="B3" s="38">
        <v>54602</v>
      </c>
      <c r="C3" s="22">
        <f>(B3/B5)*100%</f>
        <v>0.59507825101355771</v>
      </c>
    </row>
    <row r="4" spans="1:6" x14ac:dyDescent="0.2">
      <c r="A4" s="20" t="s">
        <v>15</v>
      </c>
      <c r="B4" s="38">
        <v>37154</v>
      </c>
      <c r="C4" s="22">
        <f>(B4/B5)*100%</f>
        <v>0.40492174898644229</v>
      </c>
    </row>
    <row r="5" spans="1:6" x14ac:dyDescent="0.2">
      <c r="A5" s="32" t="s">
        <v>6</v>
      </c>
      <c r="B5" s="13">
        <f>SUM(B3:B4)</f>
        <v>91756</v>
      </c>
      <c r="C5" s="23">
        <f>SUM(C3:C4)</f>
        <v>1</v>
      </c>
    </row>
    <row r="9" spans="1:6" x14ac:dyDescent="0.2">
      <c r="A9" s="19" t="s">
        <v>0</v>
      </c>
      <c r="B9" s="19" t="s">
        <v>14</v>
      </c>
      <c r="C9" s="19" t="s">
        <v>16</v>
      </c>
      <c r="D9" s="19" t="s">
        <v>15</v>
      </c>
      <c r="E9" s="19" t="s">
        <v>17</v>
      </c>
      <c r="F9" s="32" t="s">
        <v>6</v>
      </c>
    </row>
    <row r="10" spans="1:6" x14ac:dyDescent="0.2">
      <c r="A10" s="20" t="s">
        <v>2</v>
      </c>
      <c r="B10" s="21">
        <v>51160</v>
      </c>
      <c r="C10" s="22">
        <f>(B10/F14)*100%</f>
        <v>0.55756571777322461</v>
      </c>
      <c r="D10" s="21">
        <v>35021</v>
      </c>
      <c r="E10" s="22">
        <f>(D10/F14)*100%</f>
        <v>0.38167531278608485</v>
      </c>
      <c r="F10" s="21">
        <f>B10+D10</f>
        <v>86181</v>
      </c>
    </row>
    <row r="11" spans="1:6" x14ac:dyDescent="0.2">
      <c r="A11" s="20" t="s">
        <v>3</v>
      </c>
      <c r="B11" s="21">
        <v>3442</v>
      </c>
      <c r="C11" s="22">
        <f>(B11/F14)*100%</f>
        <v>3.751253324033306E-2</v>
      </c>
      <c r="D11" s="21">
        <v>2133</v>
      </c>
      <c r="E11" s="22">
        <f>(D11/F14)*100%</f>
        <v>2.3246436200357469E-2</v>
      </c>
      <c r="F11" s="21">
        <f t="shared" ref="F11:F13" si="0">B11+D11</f>
        <v>5575</v>
      </c>
    </row>
    <row r="12" spans="1:6" x14ac:dyDescent="0.2">
      <c r="A12" s="20" t="s">
        <v>4</v>
      </c>
      <c r="B12" s="21">
        <v>0</v>
      </c>
      <c r="C12" s="22">
        <f>(B12/F14)*100%</f>
        <v>0</v>
      </c>
      <c r="D12" s="21">
        <v>0</v>
      </c>
      <c r="E12" s="22">
        <f>(D12/F14)*100%</f>
        <v>0</v>
      </c>
      <c r="F12" s="21">
        <f t="shared" si="0"/>
        <v>0</v>
      </c>
    </row>
    <row r="13" spans="1:6" x14ac:dyDescent="0.2">
      <c r="A13" s="20" t="s">
        <v>5</v>
      </c>
      <c r="B13" s="21">
        <v>0</v>
      </c>
      <c r="C13" s="22">
        <f>(B13/F14)*100%</f>
        <v>0</v>
      </c>
      <c r="D13" s="21">
        <v>0</v>
      </c>
      <c r="E13" s="22">
        <f>(D13/F14)*100%</f>
        <v>0</v>
      </c>
      <c r="F13" s="21">
        <f t="shared" si="0"/>
        <v>0</v>
      </c>
    </row>
    <row r="14" spans="1:6" x14ac:dyDescent="0.2">
      <c r="A14" s="40" t="s">
        <v>6</v>
      </c>
      <c r="B14" s="40"/>
      <c r="C14" s="40"/>
      <c r="D14" s="40"/>
      <c r="E14" s="40"/>
      <c r="F14" s="13">
        <f>SUM(F10:F13)</f>
        <v>91756</v>
      </c>
    </row>
    <row r="16" spans="1:6" x14ac:dyDescent="0.2">
      <c r="A16" s="1" t="s">
        <v>52</v>
      </c>
    </row>
    <row r="19" spans="2:4" x14ac:dyDescent="0.2">
      <c r="B19"/>
      <c r="C19"/>
      <c r="D19"/>
    </row>
    <row r="20" spans="2:4" x14ac:dyDescent="0.2">
      <c r="B20"/>
      <c r="C20"/>
      <c r="D20"/>
    </row>
    <row r="21" spans="2:4" x14ac:dyDescent="0.2">
      <c r="B21"/>
      <c r="C21"/>
      <c r="D21"/>
    </row>
    <row r="22" spans="2:4" x14ac:dyDescent="0.2">
      <c r="B22"/>
      <c r="C22"/>
      <c r="D22"/>
    </row>
    <row r="23" spans="2:4" x14ac:dyDescent="0.2">
      <c r="B23"/>
      <c r="C23"/>
      <c r="D23"/>
    </row>
    <row r="24" spans="2:4" x14ac:dyDescent="0.2">
      <c r="B24"/>
      <c r="C24"/>
      <c r="D24"/>
    </row>
    <row r="25" spans="2:4" x14ac:dyDescent="0.2">
      <c r="B25"/>
      <c r="C25"/>
      <c r="D25"/>
    </row>
    <row r="26" spans="2:4" x14ac:dyDescent="0.2">
      <c r="B26"/>
      <c r="C26"/>
      <c r="D26"/>
    </row>
    <row r="27" spans="2:4" x14ac:dyDescent="0.2">
      <c r="B27"/>
      <c r="C27"/>
      <c r="D27"/>
    </row>
    <row r="28" spans="2:4" x14ac:dyDescent="0.2">
      <c r="B28"/>
      <c r="C28"/>
      <c r="D28"/>
    </row>
    <row r="29" spans="2:4" x14ac:dyDescent="0.2">
      <c r="B29"/>
      <c r="C29"/>
      <c r="D29"/>
    </row>
    <row r="30" spans="2:4" x14ac:dyDescent="0.2">
      <c r="B30"/>
      <c r="C30"/>
      <c r="D30"/>
    </row>
    <row r="31" spans="2:4" x14ac:dyDescent="0.2">
      <c r="B31"/>
      <c r="C31"/>
      <c r="D31"/>
    </row>
    <row r="32" spans="2:4" x14ac:dyDescent="0.2">
      <c r="B32"/>
      <c r="C32"/>
      <c r="D32"/>
    </row>
  </sheetData>
  <mergeCells count="1">
    <mergeCell ref="A14:E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8"/>
  <sheetViews>
    <sheetView showGridLines="0" zoomScaleNormal="100" workbookViewId="0">
      <selection activeCell="E10" sqref="E10"/>
    </sheetView>
  </sheetViews>
  <sheetFormatPr baseColWidth="10" defaultColWidth="10.83203125" defaultRowHeight="15" x14ac:dyDescent="0.2"/>
  <cols>
    <col min="1" max="3" width="15.6640625" style="14" customWidth="1"/>
    <col min="4" max="4" width="10.83203125" style="14"/>
    <col min="5" max="5" width="21.6640625" style="14" customWidth="1"/>
    <col min="6" max="6" width="11" style="14" bestFit="1" customWidth="1"/>
    <col min="7" max="8" width="10.83203125" style="14"/>
    <col min="9" max="9" width="28.83203125" style="14" customWidth="1"/>
    <col min="10" max="16384" width="10.83203125" style="14"/>
  </cols>
  <sheetData>
    <row r="1" spans="1:9" x14ac:dyDescent="0.2">
      <c r="A1" s="19" t="s">
        <v>18</v>
      </c>
      <c r="B1" s="19" t="s">
        <v>1</v>
      </c>
      <c r="C1" s="19" t="s">
        <v>8</v>
      </c>
      <c r="I1" s="27"/>
    </row>
    <row r="2" spans="1:9" x14ac:dyDescent="0.2">
      <c r="A2" s="24" t="s">
        <v>53</v>
      </c>
      <c r="B2" s="25">
        <v>4</v>
      </c>
      <c r="C2" s="18">
        <f>(B2/B18)*100%</f>
        <v>4.3593879419329527E-5</v>
      </c>
      <c r="E2" s="19" t="s">
        <v>18</v>
      </c>
      <c r="F2" s="19" t="s">
        <v>1</v>
      </c>
      <c r="G2" s="19" t="s">
        <v>8</v>
      </c>
    </row>
    <row r="3" spans="1:9" x14ac:dyDescent="0.2">
      <c r="A3" s="26">
        <v>18</v>
      </c>
      <c r="B3" s="21">
        <v>13</v>
      </c>
      <c r="C3" s="8">
        <f t="shared" ref="C3" si="0">(B3/56258)*100%</f>
        <v>2.3107824664936541E-4</v>
      </c>
      <c r="E3" s="20" t="s">
        <v>19</v>
      </c>
      <c r="F3" s="21">
        <v>780</v>
      </c>
      <c r="G3" s="22">
        <f>(F3/F7)*100%</f>
        <v>8.5008064867692582E-3</v>
      </c>
    </row>
    <row r="4" spans="1:9" x14ac:dyDescent="0.2">
      <c r="A4" s="26">
        <v>19</v>
      </c>
      <c r="B4" s="21">
        <v>224</v>
      </c>
      <c r="C4" s="8">
        <f>(B4/B18)*100%</f>
        <v>2.4412572474824534E-3</v>
      </c>
      <c r="E4" s="20" t="s">
        <v>60</v>
      </c>
      <c r="F4" s="21">
        <v>24113</v>
      </c>
      <c r="G4" s="22">
        <f>(F4/F7)*100%</f>
        <v>0.26279480360957319</v>
      </c>
    </row>
    <row r="5" spans="1:9" x14ac:dyDescent="0.2">
      <c r="A5" s="26">
        <v>20</v>
      </c>
      <c r="B5" s="21">
        <v>539</v>
      </c>
      <c r="C5" s="8">
        <f>(B5/B18)*100%</f>
        <v>5.8742752517546536E-3</v>
      </c>
      <c r="E5" s="20" t="s">
        <v>61</v>
      </c>
      <c r="F5" s="21">
        <v>36939</v>
      </c>
      <c r="G5" s="22">
        <f>(F5/F7)*100%</f>
        <v>0.40257857796765334</v>
      </c>
    </row>
    <row r="6" spans="1:9" x14ac:dyDescent="0.2">
      <c r="A6" s="26">
        <v>21</v>
      </c>
      <c r="B6" s="21">
        <v>955</v>
      </c>
      <c r="C6" s="8">
        <f>(B6/B18)*100%</f>
        <v>1.0408038711364925E-2</v>
      </c>
      <c r="E6" s="20" t="s">
        <v>56</v>
      </c>
      <c r="F6" s="21">
        <v>29924</v>
      </c>
      <c r="G6" s="22">
        <f>(F6/F7)*100%</f>
        <v>0.32612581193600421</v>
      </c>
    </row>
    <row r="7" spans="1:9" x14ac:dyDescent="0.2">
      <c r="A7" s="26">
        <v>22</v>
      </c>
      <c r="B7" s="21">
        <v>1377</v>
      </c>
      <c r="C7" s="8">
        <f>(B7/B18)*100%</f>
        <v>1.5007192990104189E-2</v>
      </c>
      <c r="E7" s="32" t="s">
        <v>6</v>
      </c>
      <c r="F7" s="13">
        <f>SUM(F3:F6)</f>
        <v>91756</v>
      </c>
      <c r="G7" s="23">
        <f>SUM(G3:G6)</f>
        <v>1</v>
      </c>
    </row>
    <row r="8" spans="1:9" x14ac:dyDescent="0.2">
      <c r="A8" s="26">
        <v>23</v>
      </c>
      <c r="B8" s="21">
        <v>1856</v>
      </c>
      <c r="C8" s="8">
        <f>(B8/B18)*100%</f>
        <v>2.0227560050568902E-2</v>
      </c>
    </row>
    <row r="9" spans="1:9" x14ac:dyDescent="0.2">
      <c r="A9" s="26">
        <v>24</v>
      </c>
      <c r="B9" s="21">
        <v>2321</v>
      </c>
      <c r="C9" s="8">
        <f>(B9/B18)*100%</f>
        <v>2.5295348533065958E-2</v>
      </c>
    </row>
    <row r="10" spans="1:9" x14ac:dyDescent="0.2">
      <c r="A10" s="26">
        <v>25</v>
      </c>
      <c r="B10" s="21">
        <v>2935</v>
      </c>
      <c r="C10" s="8">
        <f>(B10/B18)*100%</f>
        <v>3.198700902393304E-2</v>
      </c>
      <c r="E10" s="1" t="s">
        <v>52</v>
      </c>
    </row>
    <row r="11" spans="1:9" x14ac:dyDescent="0.2">
      <c r="A11" s="26">
        <v>26</v>
      </c>
      <c r="B11" s="21">
        <v>3367</v>
      </c>
      <c r="C11" s="8">
        <f>(B11/B18)*100%</f>
        <v>3.6695148001220632E-2</v>
      </c>
    </row>
    <row r="12" spans="1:9" x14ac:dyDescent="0.2">
      <c r="A12" s="26">
        <v>27</v>
      </c>
      <c r="B12" s="21">
        <v>3578</v>
      </c>
      <c r="C12" s="8">
        <f>(B12/B18)*100%</f>
        <v>3.8994725140590263E-2</v>
      </c>
    </row>
    <row r="13" spans="1:9" x14ac:dyDescent="0.2">
      <c r="A13" s="26">
        <v>28</v>
      </c>
      <c r="B13" s="21">
        <v>3765</v>
      </c>
      <c r="C13" s="8">
        <f>(B13/B18)*100%</f>
        <v>4.1032739003443917E-2</v>
      </c>
    </row>
    <row r="14" spans="1:9" x14ac:dyDescent="0.2">
      <c r="A14" s="26">
        <v>29</v>
      </c>
      <c r="B14" s="21">
        <v>3959</v>
      </c>
      <c r="C14" s="8">
        <f>(B14/B18)*100%</f>
        <v>4.3147042155281395E-2</v>
      </c>
    </row>
    <row r="15" spans="1:9" x14ac:dyDescent="0.2">
      <c r="A15" s="26" t="s">
        <v>54</v>
      </c>
      <c r="B15" s="21">
        <v>20319</v>
      </c>
      <c r="C15" s="8">
        <f>(B15/B18)*100%</f>
        <v>0.22144600898033917</v>
      </c>
    </row>
    <row r="16" spans="1:9" x14ac:dyDescent="0.2">
      <c r="A16" s="26" t="s">
        <v>55</v>
      </c>
      <c r="B16" s="21">
        <v>16620</v>
      </c>
      <c r="C16" s="8">
        <f>(B16/B18)*100%</f>
        <v>0.18113256898731417</v>
      </c>
    </row>
    <row r="17" spans="1:3" x14ac:dyDescent="0.2">
      <c r="A17" s="26" t="s">
        <v>56</v>
      </c>
      <c r="B17" s="21">
        <v>29924</v>
      </c>
      <c r="C17" s="8">
        <f>(B17/B18)*100%</f>
        <v>0.32612581193600421</v>
      </c>
    </row>
    <row r="18" spans="1:3" x14ac:dyDescent="0.2">
      <c r="A18" s="3" t="s">
        <v>6</v>
      </c>
      <c r="B18" s="13">
        <f>+SUM(B2:B17)</f>
        <v>91756</v>
      </c>
      <c r="C18" s="4">
        <f>SUM(C2:C17)</f>
        <v>1.0000893981385366</v>
      </c>
    </row>
  </sheetData>
  <sortState xmlns:xlrd2="http://schemas.microsoft.com/office/spreadsheetml/2017/richdata2" ref="A2:A19">
    <sortCondition ref="A2"/>
  </sortState>
  <conditionalFormatting sqref="C2:C17">
    <cfRule type="dataBar" priority="15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{93530601-3F11-4078-8300-6A50F05D57AA}</x14:id>
        </ext>
      </extLs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{2C766E9C-33C7-402F-8E57-8D839AE117D6}</x14:id>
        </ext>
      </extLst>
    </cfRule>
  </conditionalFormatting>
  <conditionalFormatting sqref="G3:G6">
    <cfRule type="dataBar" priority="17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{DCE06311-9148-4916-8FB0-362B5CFA9D28}</x14:id>
        </ext>
      </extLst>
    </cfRule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{DBE22252-C4E8-4249-B7FB-07C1E41F20E3}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530601-3F11-4078-8300-6A50F05D57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C766E9C-33C7-402F-8E57-8D839AE117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C2:C17</xm:sqref>
        </x14:conditionalFormatting>
        <x14:conditionalFormatting xmlns:xm="http://schemas.microsoft.com/office/excel/2006/main">
          <x14:cfRule type="dataBar" id="{DCE06311-9148-4916-8FB0-362B5CFA9D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BE22252-C4E8-4249-B7FB-07C1E41F20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D7"/>
  <sheetViews>
    <sheetView showGridLines="0" zoomScaleNormal="100" workbookViewId="0">
      <selection activeCell="A7" sqref="A7"/>
    </sheetView>
  </sheetViews>
  <sheetFormatPr baseColWidth="10" defaultColWidth="10.83203125" defaultRowHeight="15" x14ac:dyDescent="0.2"/>
  <cols>
    <col min="1" max="1" width="27.33203125" style="14" bestFit="1" customWidth="1"/>
    <col min="2" max="2" width="11" style="2" bestFit="1" customWidth="1"/>
    <col min="3" max="16384" width="10.83203125" style="14"/>
  </cols>
  <sheetData>
    <row r="1" spans="1:4" ht="18" customHeight="1" x14ac:dyDescent="0.2">
      <c r="A1" s="41" t="s">
        <v>20</v>
      </c>
      <c r="B1" s="41"/>
      <c r="C1" s="41"/>
    </row>
    <row r="2" spans="1:4" x14ac:dyDescent="0.2">
      <c r="A2" s="41"/>
      <c r="B2" s="41"/>
      <c r="C2" s="41"/>
    </row>
    <row r="3" spans="1:4" x14ac:dyDescent="0.2">
      <c r="A3" s="6" t="s">
        <v>21</v>
      </c>
      <c r="B3" s="6" t="s">
        <v>1</v>
      </c>
      <c r="C3" s="6" t="s">
        <v>8</v>
      </c>
      <c r="D3" s="27"/>
    </row>
    <row r="4" spans="1:4" x14ac:dyDescent="0.2">
      <c r="A4" s="10" t="s">
        <v>57</v>
      </c>
      <c r="B4" s="36">
        <v>436</v>
      </c>
      <c r="C4" s="8">
        <f>(B4/$B$6)*100%</f>
        <v>0.64306784660766958</v>
      </c>
    </row>
    <row r="5" spans="1:4" x14ac:dyDescent="0.2">
      <c r="A5" s="10" t="s">
        <v>58</v>
      </c>
      <c r="B5" s="37">
        <v>242</v>
      </c>
      <c r="C5" s="8">
        <f>(B5/$B$6)*100%</f>
        <v>0.35693215339233036</v>
      </c>
    </row>
    <row r="6" spans="1:4" x14ac:dyDescent="0.2">
      <c r="A6" s="3" t="s">
        <v>51</v>
      </c>
      <c r="B6" s="33">
        <f>SUM(B4:B5)</f>
        <v>678</v>
      </c>
      <c r="C6" s="5">
        <f>SUM(C4:C5)</f>
        <v>1</v>
      </c>
    </row>
    <row r="7" spans="1:4" x14ac:dyDescent="0.2">
      <c r="A7" s="1" t="s">
        <v>52</v>
      </c>
    </row>
  </sheetData>
  <sortState xmlns:xlrd2="http://schemas.microsoft.com/office/spreadsheetml/2017/richdata2" ref="F4:G5">
    <sortCondition descending="1" ref="G4"/>
  </sortState>
  <mergeCells count="1">
    <mergeCell ref="A1:C2"/>
  </mergeCells>
  <conditionalFormatting sqref="C4:C5">
    <cfRule type="dataBar" priority="54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{A720FAD9-21D2-4A4F-9251-92762DC9628B}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20FAD9-21D2-4A4F-9251-92762DC962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40"/>
  <sheetViews>
    <sheetView showGridLines="0" topLeftCell="A13" zoomScaleNormal="100" workbookViewId="0">
      <selection activeCell="A36" sqref="A36"/>
    </sheetView>
  </sheetViews>
  <sheetFormatPr baseColWidth="10" defaultColWidth="10.83203125" defaultRowHeight="15" x14ac:dyDescent="0.2"/>
  <cols>
    <col min="1" max="1" width="48.6640625" style="14" bestFit="1" customWidth="1"/>
    <col min="2" max="2" width="13.1640625" style="2" customWidth="1"/>
    <col min="3" max="3" width="11.83203125" style="2" customWidth="1"/>
    <col min="4" max="4" width="10.83203125" style="14" customWidth="1"/>
    <col min="5" max="5" width="10.83203125" style="14"/>
    <col min="6" max="6" width="6.1640625" style="14" customWidth="1"/>
    <col min="7" max="16384" width="10.83203125" style="14"/>
  </cols>
  <sheetData>
    <row r="1" spans="1:3" ht="16" x14ac:dyDescent="0.2">
      <c r="A1" s="12" t="s">
        <v>22</v>
      </c>
      <c r="B1" s="12" t="s">
        <v>1</v>
      </c>
      <c r="C1" s="12" t="s">
        <v>8</v>
      </c>
    </row>
    <row r="2" spans="1:3" x14ac:dyDescent="0.2">
      <c r="A2" s="15" t="s">
        <v>23</v>
      </c>
      <c r="B2" s="34">
        <v>17606</v>
      </c>
      <c r="C2" s="28">
        <f t="shared" ref="C2:C29" si="0">(B2/$B$30)*100%</f>
        <v>0.1918784602641789</v>
      </c>
    </row>
    <row r="3" spans="1:3" x14ac:dyDescent="0.2">
      <c r="A3" s="15" t="s">
        <v>24</v>
      </c>
      <c r="B3" s="34">
        <v>12208</v>
      </c>
      <c r="C3" s="28">
        <f t="shared" si="0"/>
        <v>0.13304851998779371</v>
      </c>
    </row>
    <row r="4" spans="1:3" x14ac:dyDescent="0.2">
      <c r="A4" s="15" t="s">
        <v>25</v>
      </c>
      <c r="B4" s="34">
        <v>8734</v>
      </c>
      <c r="C4" s="28">
        <f t="shared" si="0"/>
        <v>9.5187235712106022E-2</v>
      </c>
    </row>
    <row r="5" spans="1:3" x14ac:dyDescent="0.2">
      <c r="A5" s="15" t="s">
        <v>26</v>
      </c>
      <c r="B5" s="34">
        <v>7231</v>
      </c>
      <c r="C5" s="28">
        <f t="shared" si="0"/>
        <v>7.8806835520292953E-2</v>
      </c>
    </row>
    <row r="6" spans="1:3" x14ac:dyDescent="0.2">
      <c r="A6" s="15" t="s">
        <v>28</v>
      </c>
      <c r="B6" s="34">
        <v>4707</v>
      </c>
      <c r="C6" s="28">
        <f t="shared" si="0"/>
        <v>5.1299097606696022E-2</v>
      </c>
    </row>
    <row r="7" spans="1:3" x14ac:dyDescent="0.2">
      <c r="A7" s="15" t="s">
        <v>64</v>
      </c>
      <c r="B7" s="34">
        <v>39</v>
      </c>
      <c r="C7" s="28">
        <f t="shared" si="0"/>
        <v>4.2504032433846289E-4</v>
      </c>
    </row>
    <row r="8" spans="1:3" x14ac:dyDescent="0.2">
      <c r="A8" s="15" t="s">
        <v>63</v>
      </c>
      <c r="B8" s="34">
        <v>578</v>
      </c>
      <c r="C8" s="28">
        <f t="shared" si="0"/>
        <v>6.2993155760931166E-3</v>
      </c>
    </row>
    <row r="9" spans="1:3" x14ac:dyDescent="0.2">
      <c r="A9" s="15" t="s">
        <v>27</v>
      </c>
      <c r="B9" s="34">
        <v>3939</v>
      </c>
      <c r="C9" s="28">
        <f t="shared" si="0"/>
        <v>4.292907275818475E-2</v>
      </c>
    </row>
    <row r="10" spans="1:3" x14ac:dyDescent="0.2">
      <c r="A10" s="15" t="s">
        <v>29</v>
      </c>
      <c r="B10" s="34">
        <v>8428</v>
      </c>
      <c r="C10" s="28">
        <f t="shared" si="0"/>
        <v>9.185230393652731E-2</v>
      </c>
    </row>
    <row r="11" spans="1:3" x14ac:dyDescent="0.2">
      <c r="A11" s="15" t="s">
        <v>31</v>
      </c>
      <c r="B11" s="34">
        <v>7132</v>
      </c>
      <c r="C11" s="28">
        <f t="shared" si="0"/>
        <v>7.7727887004664542E-2</v>
      </c>
    </row>
    <row r="12" spans="1:3" x14ac:dyDescent="0.2">
      <c r="A12" s="15" t="s">
        <v>30</v>
      </c>
      <c r="B12" s="34">
        <v>4311</v>
      </c>
      <c r="C12" s="28">
        <f t="shared" si="0"/>
        <v>4.6983303544182398E-2</v>
      </c>
    </row>
    <row r="13" spans="1:3" x14ac:dyDescent="0.2">
      <c r="A13" s="15" t="s">
        <v>32</v>
      </c>
      <c r="B13" s="34">
        <v>3439</v>
      </c>
      <c r="C13" s="28">
        <f t="shared" si="0"/>
        <v>3.747983783076856E-2</v>
      </c>
    </row>
    <row r="14" spans="1:3" x14ac:dyDescent="0.2">
      <c r="A14" s="15" t="s">
        <v>33</v>
      </c>
      <c r="B14" s="34">
        <v>5042</v>
      </c>
      <c r="C14" s="28">
        <f t="shared" si="0"/>
        <v>5.4950085008064871E-2</v>
      </c>
    </row>
    <row r="15" spans="1:3" x14ac:dyDescent="0.2">
      <c r="A15" s="15" t="s">
        <v>34</v>
      </c>
      <c r="B15" s="34">
        <v>2787</v>
      </c>
      <c r="C15" s="28">
        <f t="shared" si="0"/>
        <v>3.0374035485417849E-2</v>
      </c>
    </row>
    <row r="16" spans="1:3" x14ac:dyDescent="0.2">
      <c r="A16" s="15" t="s">
        <v>35</v>
      </c>
      <c r="B16" s="34">
        <v>230</v>
      </c>
      <c r="C16" s="28">
        <f t="shared" si="0"/>
        <v>2.5066480666114479E-3</v>
      </c>
    </row>
    <row r="17" spans="1:3" x14ac:dyDescent="0.2">
      <c r="A17" s="15" t="s">
        <v>37</v>
      </c>
      <c r="B17" s="34">
        <v>924</v>
      </c>
      <c r="C17" s="28">
        <f t="shared" si="0"/>
        <v>1.007018614586512E-2</v>
      </c>
    </row>
    <row r="18" spans="1:3" x14ac:dyDescent="0.2">
      <c r="A18" s="15" t="s">
        <v>36</v>
      </c>
      <c r="B18" s="34">
        <v>999</v>
      </c>
      <c r="C18" s="28">
        <f t="shared" si="0"/>
        <v>1.0887571384977549E-2</v>
      </c>
    </row>
    <row r="19" spans="1:3" x14ac:dyDescent="0.2">
      <c r="A19" s="15" t="s">
        <v>38</v>
      </c>
      <c r="B19" s="34">
        <v>364</v>
      </c>
      <c r="C19" s="28">
        <f t="shared" si="0"/>
        <v>3.9670430271589868E-3</v>
      </c>
    </row>
    <row r="20" spans="1:3" x14ac:dyDescent="0.2">
      <c r="A20" s="15" t="s">
        <v>39</v>
      </c>
      <c r="B20" s="34">
        <v>380</v>
      </c>
      <c r="C20" s="28">
        <f t="shared" si="0"/>
        <v>4.1414185448363046E-3</v>
      </c>
    </row>
    <row r="21" spans="1:3" x14ac:dyDescent="0.2">
      <c r="A21" s="15" t="s">
        <v>40</v>
      </c>
      <c r="B21" s="34">
        <v>372</v>
      </c>
      <c r="C21" s="28">
        <f t="shared" si="0"/>
        <v>4.0542307859976461E-3</v>
      </c>
    </row>
    <row r="22" spans="1:3" x14ac:dyDescent="0.2">
      <c r="A22" s="15" t="s">
        <v>42</v>
      </c>
      <c r="B22" s="34">
        <v>523</v>
      </c>
      <c r="C22" s="28">
        <f t="shared" si="0"/>
        <v>5.6998997340773358E-3</v>
      </c>
    </row>
    <row r="23" spans="1:3" x14ac:dyDescent="0.2">
      <c r="A23" s="15" t="s">
        <v>43</v>
      </c>
      <c r="B23" s="34">
        <v>483</v>
      </c>
      <c r="C23" s="28">
        <f t="shared" si="0"/>
        <v>5.2639609398840402E-3</v>
      </c>
    </row>
    <row r="24" spans="1:3" x14ac:dyDescent="0.2">
      <c r="A24" s="15" t="s">
        <v>65</v>
      </c>
      <c r="B24" s="34">
        <v>21</v>
      </c>
      <c r="C24" s="28">
        <f t="shared" si="0"/>
        <v>2.2886786695148001E-4</v>
      </c>
    </row>
    <row r="25" spans="1:3" x14ac:dyDescent="0.2">
      <c r="A25" s="15" t="s">
        <v>41</v>
      </c>
      <c r="B25" s="34">
        <v>278</v>
      </c>
      <c r="C25" s="28">
        <f t="shared" si="0"/>
        <v>3.029774619643402E-3</v>
      </c>
    </row>
    <row r="26" spans="1:3" x14ac:dyDescent="0.2">
      <c r="A26" s="15" t="s">
        <v>46</v>
      </c>
      <c r="B26" s="34">
        <v>247</v>
      </c>
      <c r="C26" s="28">
        <f t="shared" si="0"/>
        <v>2.6919220541435983E-3</v>
      </c>
    </row>
    <row r="27" spans="1:3" x14ac:dyDescent="0.2">
      <c r="A27" s="15" t="s">
        <v>45</v>
      </c>
      <c r="B27" s="34">
        <v>362</v>
      </c>
      <c r="C27" s="28">
        <f t="shared" si="0"/>
        <v>3.9452460874493224E-3</v>
      </c>
    </row>
    <row r="28" spans="1:3" x14ac:dyDescent="0.2">
      <c r="A28" s="15" t="s">
        <v>44</v>
      </c>
      <c r="B28" s="34">
        <v>203</v>
      </c>
      <c r="C28" s="28">
        <f t="shared" si="0"/>
        <v>2.2123893805309734E-3</v>
      </c>
    </row>
    <row r="29" spans="1:3" x14ac:dyDescent="0.2">
      <c r="A29" s="15" t="s">
        <v>47</v>
      </c>
      <c r="B29" s="34">
        <v>189</v>
      </c>
      <c r="C29" s="28">
        <f t="shared" si="0"/>
        <v>2.0598108025633201E-3</v>
      </c>
    </row>
    <row r="30" spans="1:3" x14ac:dyDescent="0.2">
      <c r="A30" s="32" t="s">
        <v>6</v>
      </c>
      <c r="B30" s="13">
        <f>SUM(B2:B29)</f>
        <v>91756</v>
      </c>
      <c r="C30" s="23">
        <f>SUM(C2:C29)</f>
        <v>1</v>
      </c>
    </row>
    <row r="35" spans="1:3" x14ac:dyDescent="0.2">
      <c r="A35" s="42" t="s">
        <v>66</v>
      </c>
      <c r="B35" s="42"/>
      <c r="C35" s="14"/>
    </row>
    <row r="36" spans="1:3" ht="16" x14ac:dyDescent="0.2">
      <c r="A36" s="35" t="s">
        <v>48</v>
      </c>
      <c r="B36" s="21">
        <v>0</v>
      </c>
    </row>
    <row r="37" spans="1:3" ht="16" x14ac:dyDescent="0.2">
      <c r="A37" s="35" t="s">
        <v>49</v>
      </c>
      <c r="B37" s="21">
        <v>5575</v>
      </c>
    </row>
    <row r="38" spans="1:3" ht="16" x14ac:dyDescent="0.2">
      <c r="A38" s="35" t="s">
        <v>50</v>
      </c>
      <c r="B38" s="21">
        <v>86181</v>
      </c>
    </row>
    <row r="39" spans="1:3" x14ac:dyDescent="0.2">
      <c r="A39" s="29" t="s">
        <v>6</v>
      </c>
      <c r="B39" s="13">
        <f>SUM(B36:B38)</f>
        <v>91756</v>
      </c>
      <c r="C39" s="14"/>
    </row>
    <row r="40" spans="1:3" x14ac:dyDescent="0.2">
      <c r="A40" s="1" t="s">
        <v>52</v>
      </c>
    </row>
  </sheetData>
  <mergeCells count="1">
    <mergeCell ref="A35:B35"/>
  </mergeCells>
  <conditionalFormatting sqref="C2:C29">
    <cfRule type="dataBar" priority="67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{9A0E42BC-13D7-4990-B00B-65769E0EE14A}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0E42BC-13D7-4990-B00B-65769E0EE1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C2:C29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B1:G7"/>
  <sheetViews>
    <sheetView showGridLines="0" zoomScaleNormal="100" workbookViewId="0">
      <selection activeCell="B10" sqref="B10"/>
    </sheetView>
  </sheetViews>
  <sheetFormatPr baseColWidth="10" defaultColWidth="10.83203125" defaultRowHeight="15" x14ac:dyDescent="0.2"/>
  <cols>
    <col min="1" max="1" width="8.1640625" style="14" customWidth="1"/>
    <col min="2" max="2" width="50.1640625" style="14" bestFit="1" customWidth="1"/>
    <col min="3" max="3" width="11.83203125" style="14" bestFit="1" customWidth="1"/>
    <col min="4" max="4" width="14.33203125" style="14" customWidth="1"/>
    <col min="5" max="16384" width="10.83203125" style="14"/>
  </cols>
  <sheetData>
    <row r="1" spans="2:7" ht="16" x14ac:dyDescent="0.2">
      <c r="B1" s="30" t="s">
        <v>59</v>
      </c>
      <c r="C1" s="30" t="s">
        <v>1</v>
      </c>
      <c r="D1" s="12" t="s">
        <v>8</v>
      </c>
    </row>
    <row r="2" spans="2:7" x14ac:dyDescent="0.2">
      <c r="B2" s="31" t="s">
        <v>57</v>
      </c>
      <c r="C2" s="31">
        <v>1406</v>
      </c>
      <c r="D2" s="28">
        <f>(C2/$C$4)*100%</f>
        <v>0.62267493356953052</v>
      </c>
    </row>
    <row r="3" spans="2:7" x14ac:dyDescent="0.2">
      <c r="B3" s="31" t="s">
        <v>62</v>
      </c>
      <c r="C3" s="31">
        <v>852</v>
      </c>
      <c r="D3" s="28">
        <f>(C3/$C$4)*100%</f>
        <v>0.37732506643046942</v>
      </c>
    </row>
    <row r="4" spans="2:7" x14ac:dyDescent="0.2">
      <c r="B4" s="32" t="s">
        <v>6</v>
      </c>
      <c r="C4" s="32">
        <f>SUM(C2:C3)</f>
        <v>2258</v>
      </c>
      <c r="D4" s="23">
        <f>SUM(D2:D3)</f>
        <v>1</v>
      </c>
    </row>
    <row r="5" spans="2:7" x14ac:dyDescent="0.2">
      <c r="B5" s="1" t="s">
        <v>52</v>
      </c>
    </row>
    <row r="7" spans="2:7" x14ac:dyDescent="0.2">
      <c r="G7" s="9"/>
    </row>
  </sheetData>
  <conditionalFormatting sqref="D2:D3">
    <cfRule type="dataBar" priority="56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{B7BC9945-F590-4519-B49F-BDFA6B3A195C}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BC9945-F590-4519-B49F-BDFA6B3A19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a b a 4 c 7 6 - 1 3 d c - 4 6 1 a - b 5 7 d - 6 f b f 8 f d 9 8 d 9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 2 4 . 8 4 3 7 9 2 2 5 4 2 0 7 9 1 6 < / L a t i t u d e > < L o n g i t u d e > - 9 1 . 7 9 9 0 5 6 1 6 2 3 0 3 1 7 4 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 G u i d = " 3 9 3 b c e a f - a 8 1 5 - 4 c 8 d - b 9 4 f - c 6 9 a 8 e e 9 f 2 0 c "   R e v = " 2 "   R e v G u i d = " 0 1 6 2 3 1 a f - d d 3 9 - 4 a e b - a 8 2 9 - 6 2 3 d 0 a 8 7 a 4 9 3 " 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N W W 3 2 / a M B D H / 5 U o U h 9 x / C N 2 b E R A L R o V E n 1 p p W q v H j E Q L c Q o d o D u X 9 v D / q T 9 C 7 u U F L V s 0 i I 0 J v G U O H c X f 3 0 f n e 9 + f v 8 x G O 3 X R b A 1 l c t t m Y Y E 4 T A w 5 d x m e b l M w 9 o v e j I c D Q d 3 s J x p P 7 P l W M 9 X J o C g 0 v X 3 L k v D l f e b f h T t d j u 0 Y 8 h W y 4 h i T K L P D 7 M n 8 F z r 8 O i c / 9 2 5 l 5 f O 6 3 J u w u F g 6 g 6 R x 6 h 1 P q + s s w u P M u 0 1 2 u a u 1 k X + T X u Q j p b G s i x q 9 E N k 8 D U N R 3 N b l 7 5 6 e T T L 5 m h j W 9 j 1 l 1 y D + V k X t Q l W 8 z T 0 V d 3 s d G / s o 3 G 2 q J s / u Z N 1 U P g 0 Z E h h k S R C Y Y 6 5 k i T m Y V B A v n o J Q 1 g y q a i k l A o u K B g M B I z f b w 5 b T G y 1 1 t 6 b 7 D b L K u P c 8 E 3 P I P r N N G h 9 J r k p M p D j f A X p D / Y u 7 5 d 5 0 a o O o v 9 p e C f 3 o G Y 4 i E 5 U R h + y C P Y P a z h G 9 J p 3 e E 7 / T O i T 2 + i b M b u 5 I 2 d C i j F i C h M K d J Q S W D H Z Q m K I 8 5 g p + J g Q x Q R m X S E 9 b X R e X g m h V u v F 8 E w 9 F N u 5 Z I A A 5 Z x j G V M q O e H i Q I Z Q R A T c F p i x R F L F V c f i a b S 8 X A m X V u v F u E w q u C / P B i O Q o J B 7 o a i g Q n F G D m A o i g E X l 1 g Q q K W E k b g j m V c 1 5 k r Q v I m 9 G J v b A h p g e S 4 c D t 1 M M S p x o i h l A t 7 a q o F 7 T m I K P U f R m A v M u 1 5 n 9 w a a U H k t h X N U e z E 8 D 7 b I 9 P Y E z 0 I X r t t Q E C e I Y m j 7 W B G R x B L H S V s 8 E s W C Y 0 x h V I B 2 w y n r W D y N H r v V V 1 I 9 R 7 X / h E 8 0 b U a E k z l z + A u l S R J d o g o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7 8 A 7 C A 6 9 - 7 0 4 B - 4 B 6 E - 9 7 9 5 - F 4 B F 6 9 9 6 5 D B F } "   T o u r I d = " 5 d 2 e 5 b 2 a - 0 9 e 9 - 4 7 6 4 - 9 b 4 6 - 7 a 9 8 d a e 6 a 2 9 a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T o u r > < / T o u r s > < / V i s u a l i z a t i o n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8FE6E888315F46963ED3E594CE57DD" ma:contentTypeVersion="12" ma:contentTypeDescription="Crear nuevo documento." ma:contentTypeScope="" ma:versionID="44c52e038036faf1cd18f2206daa7975">
  <xsd:schema xmlns:xsd="http://www.w3.org/2001/XMLSchema" xmlns:xs="http://www.w3.org/2001/XMLSchema" xmlns:p="http://schemas.microsoft.com/office/2006/metadata/properties" xmlns:ns2="44986b4c-ccf5-4f84-966a-7ab6274a79c9" xmlns:ns3="c781e319-277f-447b-b0e9-377ec452cb4d" targetNamespace="http://schemas.microsoft.com/office/2006/metadata/properties" ma:root="true" ma:fieldsID="90a395132b1ce0de76b7609ef4ec1b94" ns2:_="" ns3:_="">
    <xsd:import namespace="44986b4c-ccf5-4f84-966a-7ab6274a79c9"/>
    <xsd:import namespace="c781e319-277f-447b-b0e9-377ec452cb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86b4c-ccf5-4f84-966a-7ab6274a7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5bf9baa6-077a-49b4-8ef4-27b9d3db7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1e319-277f-447b-b0e9-377ec452cb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A7CA69-704B-4B6E-9795-F4BF69965DBF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CA128EAE-852F-42BF-BA1D-D57C0B4BA2BE}">
  <ds:schemaRefs>
    <ds:schemaRef ds:uri="http://www.w3.org/2001/XMLSchema"/>
    <ds:schemaRef ds:uri="http://microsoft.data.visualization.Client.Excel.LState/1.0"/>
  </ds:schemaRefs>
</ds:datastoreItem>
</file>

<file path=customXml/itemProps3.xml><?xml version="1.0" encoding="utf-8"?>
<ds:datastoreItem xmlns:ds="http://schemas.openxmlformats.org/officeDocument/2006/customXml" ds:itemID="{38AF5F69-BBC5-4C84-85E1-CB6899347C37}">
  <ds:schemaRefs>
    <ds:schemaRef ds:uri="http://www.w3.org/2001/XMLSchema"/>
    <ds:schemaRef ds:uri="http://microsoft.data.visualization.Client.Excel/1.0"/>
  </ds:schemaRefs>
</ds:datastoreItem>
</file>

<file path=customXml/itemProps4.xml><?xml version="1.0" encoding="utf-8"?>
<ds:datastoreItem xmlns:ds="http://schemas.openxmlformats.org/officeDocument/2006/customXml" ds:itemID="{9976C233-D9D9-4936-8773-BDAB9F4D50DA}"/>
</file>

<file path=customXml/itemProps5.xml><?xml version="1.0" encoding="utf-8"?>
<ds:datastoreItem xmlns:ds="http://schemas.openxmlformats.org/officeDocument/2006/customXml" ds:itemID="{D666D872-522E-41A5-A4F5-6E1C080A36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Nivel</vt:lpstr>
      <vt:lpstr>División</vt:lpstr>
      <vt:lpstr>Sexo</vt:lpstr>
      <vt:lpstr>Edad</vt:lpstr>
      <vt:lpstr>Lengua Indígena</vt:lpstr>
      <vt:lpstr>Programa Educativo</vt:lpstr>
      <vt:lpstr>Discapacidad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 Mazzei</dc:creator>
  <cp:keywords/>
  <dc:description/>
  <cp:lastModifiedBy>Arturo Martínez García</cp:lastModifiedBy>
  <cp:revision/>
  <dcterms:created xsi:type="dcterms:W3CDTF">2017-12-07T00:10:00Z</dcterms:created>
  <dcterms:modified xsi:type="dcterms:W3CDTF">2024-06-13T16:54:35Z</dcterms:modified>
  <cp:category/>
  <cp:contentStatus/>
</cp:coreProperties>
</file>