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3-2014/"/>
    </mc:Choice>
  </mc:AlternateContent>
  <xr:revisionPtr revIDLastSave="0" documentId="13_ncr:1_{A8F0E17D-EEC4-C543-8DA1-4498848DB60B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5" r:id="rId4"/>
    <sheet name="Lengua Indígena" sheetId="13" r:id="rId5"/>
    <sheet name="Programa Educativo" sheetId="18" r:id="rId6"/>
    <sheet name="Discapacidad" sheetId="17" r:id="rId7"/>
  </sheets>
  <externalReferences>
    <externalReference r:id="rId8"/>
  </externalReferences>
  <definedNames>
    <definedName name="_xlnm._FilterDatabase" localSheetId="6" hidden="1">Discapacidad!#REF!</definedName>
    <definedName name="_xlcn.WorksheetConnection_mexicanosenelextranjeroB2C91" hidden="1">'[1]País de nacimiento'!$B$2:$C$9</definedName>
    <definedName name="lengua_Indigena" localSheetId="4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C4" i="17"/>
  <c r="B6" i="20" l="1"/>
  <c r="C3" i="5" l="1"/>
  <c r="B18" i="5"/>
  <c r="D3" i="17" l="1"/>
  <c r="C2" i="5"/>
  <c r="C15" i="5"/>
  <c r="C9" i="5"/>
  <c r="C4" i="5"/>
  <c r="C10" i="5"/>
  <c r="C16" i="5"/>
  <c r="C5" i="5"/>
  <c r="C11" i="5"/>
  <c r="C17" i="5"/>
  <c r="C6" i="5"/>
  <c r="C12" i="5"/>
  <c r="C7" i="5"/>
  <c r="C13" i="5"/>
  <c r="C8" i="5"/>
  <c r="C14" i="5"/>
  <c r="C18" i="5" l="1"/>
  <c r="F11" i="11"/>
  <c r="F12" i="11"/>
  <c r="F13" i="11"/>
  <c r="B6" i="13" l="1"/>
  <c r="C5" i="13" l="1"/>
  <c r="C4" i="13"/>
  <c r="C6" i="13" l="1"/>
  <c r="B36" i="18"/>
  <c r="B27" i="18"/>
  <c r="C23" i="18" l="1"/>
  <c r="C16" i="18"/>
  <c r="C10" i="18"/>
  <c r="C4" i="18"/>
  <c r="C19" i="18"/>
  <c r="C22" i="18"/>
  <c r="C18" i="18"/>
  <c r="C15" i="18"/>
  <c r="C9" i="18"/>
  <c r="C26" i="18"/>
  <c r="C21" i="18"/>
  <c r="C14" i="18"/>
  <c r="C8" i="18"/>
  <c r="C3" i="18"/>
  <c r="C12" i="18"/>
  <c r="C17" i="18"/>
  <c r="C7" i="18"/>
  <c r="C2" i="18"/>
  <c r="C5" i="18"/>
  <c r="C25" i="18"/>
  <c r="C20" i="18"/>
  <c r="C13" i="18"/>
  <c r="C11" i="18"/>
  <c r="C6" i="18"/>
  <c r="C24" i="18"/>
  <c r="F10" i="11"/>
  <c r="B5" i="11"/>
  <c r="B6" i="19"/>
  <c r="C27" i="18" l="1"/>
  <c r="C5" i="20"/>
  <c r="C4" i="20"/>
  <c r="C3" i="20"/>
  <c r="C2" i="20"/>
  <c r="C3" i="11"/>
  <c r="C4" i="11"/>
  <c r="G6" i="5"/>
  <c r="G5" i="5"/>
  <c r="G3" i="5"/>
  <c r="G4" i="5"/>
  <c r="F14" i="11"/>
  <c r="G7" i="5" l="1"/>
  <c r="C13" i="11"/>
  <c r="C12" i="11"/>
  <c r="C11" i="11"/>
  <c r="C10" i="11"/>
  <c r="E11" i="11"/>
  <c r="E10" i="11"/>
  <c r="E13" i="11"/>
  <c r="E12" i="11"/>
  <c r="C5" i="11"/>
  <c r="C6" i="20"/>
  <c r="D2" i="17"/>
  <c r="D4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<sst xmlns="http://schemas.openxmlformats.org/spreadsheetml/2006/main" count="102" uniqueCount="64">
  <si>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</si>
  <si>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</si>
  <si>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</si>
  <si>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</si>
  <si>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</si>
  <si>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</si>
  <si>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</si>
  <si>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</si>
  <si>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</si>
  <si>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</si>
  <si>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</si>
  <si>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</si>
  <si>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</si>
  <si>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</si>
  <si>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</si>
  <si>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</si>
  <si>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</si>
  <si>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</si>
  <si>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</si>
  <si>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</si>
  <si>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Distribución de matrícula hablante de una lengua indígena nacional</t>
  </si>
  <si>
    <t>Lengua indígena</t>
  </si>
  <si>
    <t>Programa Educativo</t>
  </si>
  <si>
    <t>Lic. en Gestión y Administración de PyME</t>
  </si>
  <si>
    <t>Ing. en Desarrollo de Software</t>
  </si>
  <si>
    <t>Lic. en Mercadotecnia Internacional</t>
  </si>
  <si>
    <t>Lic. en Administración de Empresas Turísticas</t>
  </si>
  <si>
    <t>Ing. en Biotecnología</t>
  </si>
  <si>
    <t>Ing. en Logística y Transporte</t>
  </si>
  <si>
    <t>Lic. en Seguridad Pública</t>
  </si>
  <si>
    <t>Lic. en Matemáticas</t>
  </si>
  <si>
    <t>Ing. en Telemática</t>
  </si>
  <si>
    <t>Ing. en Energías Renovables</t>
  </si>
  <si>
    <t>Lic. en Desarrollo Comunitario</t>
  </si>
  <si>
    <t>Ing. en Tecnología Ambiental</t>
  </si>
  <si>
    <t>TSU en Urgencias Médicas</t>
  </si>
  <si>
    <t>TSU en Desarrollo de Software</t>
  </si>
  <si>
    <t>TSU en Gestión y Administración de PyME</t>
  </si>
  <si>
    <t>TSU en Logística y Transporte</t>
  </si>
  <si>
    <t>TSU en Mercadotecnia Internacional</t>
  </si>
  <si>
    <t>TSU en Administración de Empresas Turísticas</t>
  </si>
  <si>
    <t>TSU en Biotecnología</t>
  </si>
  <si>
    <t>TSU en Seguridad Pública</t>
  </si>
  <si>
    <t>TSU en Telemática</t>
  </si>
  <si>
    <t>TSU en Matemáticas</t>
  </si>
  <si>
    <t>TSU en Desarrollo Comunitario</t>
  </si>
  <si>
    <t>TSU en Energías Renovables</t>
  </si>
  <si>
    <t>TSU en Tecnología Ambiental</t>
  </si>
  <si>
    <t>Posgrado</t>
  </si>
  <si>
    <t>TSU</t>
  </si>
  <si>
    <t>Licenciatura e Ingeniería</t>
  </si>
  <si>
    <t>TOTAL</t>
  </si>
  <si>
    <t>Fuente: Sistema de Información Estadística 911</t>
  </si>
  <si>
    <t>Menores de 18</t>
  </si>
  <si>
    <t>30 a 34 años</t>
  </si>
  <si>
    <t>35 a 39 años</t>
  </si>
  <si>
    <t>40 años o más</t>
  </si>
  <si>
    <t>Hombres</t>
  </si>
  <si>
    <t xml:space="preserve">Mujeres </t>
  </si>
  <si>
    <t>Tipo de Discapacidad</t>
  </si>
  <si>
    <t>21 a 29 años</t>
  </si>
  <si>
    <t>30 a 39 años</t>
  </si>
  <si>
    <t>Mujeres</t>
  </si>
  <si>
    <t>Matricula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</si>
</sst>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%20de%20nacimien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 de naci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24"/>
  <sheetViews>
    <sheetView showGridLines="0" zoomScaleNormal="100" workbookViewId="0">
      <selection activeCell="B6" sqref="B6"/>
    </sheetView>
  </sheetViews>
  <sheetFormatPr baseColWidth="10" defaultColWidth="10.83203125" defaultRowHeight="15" x14ac:dyDescent="0.2"/>
  <cols>
    <col min="1" max="1" width="33.5" style="14" bestFit="1" customWidth="1"/>
    <col min="2" max="2" width="11.83203125" style="14" bestFit="1" customWidth="1"/>
    <col min="3" max="16384" width="10.83203125" style="14"/>
  </cols>
  <sheetData>
    <row r="1" spans="1:3" ht="16" x14ac:dyDescent="0.2">
      <c r="A1" s="12" t="s">
        <v>0</v>
      </c>
      <c r="B1" s="12" t="s">
        <v>1</v>
      </c>
    </row>
    <row r="2" spans="1:3" x14ac:dyDescent="0.2">
      <c r="A2" s="15" t="s">
        <v>2</v>
      </c>
      <c r="B2" s="21">
        <v>43237</v>
      </c>
    </row>
    <row r="3" spans="1:3" x14ac:dyDescent="0.2">
      <c r="A3" s="15" t="s">
        <v>3</v>
      </c>
      <c r="B3" s="21">
        <v>3315</v>
      </c>
    </row>
    <row r="4" spans="1:3" x14ac:dyDescent="0.2">
      <c r="A4" s="15" t="s">
        <v>4</v>
      </c>
      <c r="B4" s="21">
        <v>0</v>
      </c>
    </row>
    <row r="5" spans="1:3" x14ac:dyDescent="0.2">
      <c r="A5" s="15" t="s">
        <v>5</v>
      </c>
      <c r="B5" s="21">
        <v>0</v>
      </c>
    </row>
    <row r="6" spans="1:3" x14ac:dyDescent="0.2">
      <c r="A6" s="32" t="s">
        <v>6</v>
      </c>
      <c r="B6" s="13">
        <f>SUM(B2:B5)</f>
        <v>46552</v>
      </c>
    </row>
    <row r="7" spans="1:3" x14ac:dyDescent="0.2">
      <c r="A7" s="1" t="s">
        <v>52</v>
      </c>
    </row>
    <row r="12" spans="1:3" x14ac:dyDescent="0.2">
      <c r="B12"/>
      <c r="C12"/>
    </row>
    <row r="13" spans="1:3" x14ac:dyDescent="0.2">
      <c r="B13"/>
      <c r="C13"/>
    </row>
    <row r="14" spans="1:3" x14ac:dyDescent="0.2">
      <c r="B14"/>
      <c r="C14"/>
    </row>
    <row r="15" spans="1:3" x14ac:dyDescent="0.2">
      <c r="B15"/>
      <c r="C15"/>
    </row>
    <row r="16" spans="1:3" x14ac:dyDescent="0.2">
      <c r="B16"/>
      <c r="C16"/>
    </row>
    <row r="17" spans="2:3" x14ac:dyDescent="0.2">
      <c r="B17"/>
      <c r="C17"/>
    </row>
    <row r="18" spans="2:3" x14ac:dyDescent="0.2">
      <c r="B18"/>
      <c r="C18"/>
    </row>
    <row r="19" spans="2:3" x14ac:dyDescent="0.2">
      <c r="B19"/>
      <c r="C19"/>
    </row>
    <row r="20" spans="2:3" x14ac:dyDescent="0.2">
      <c r="B20"/>
      <c r="C20"/>
    </row>
    <row r="21" spans="2:3" x14ac:dyDescent="0.2">
      <c r="B21"/>
      <c r="C21"/>
    </row>
    <row r="22" spans="2:3" x14ac:dyDescent="0.2">
      <c r="B22"/>
      <c r="C22"/>
    </row>
    <row r="23" spans="2:3" x14ac:dyDescent="0.2">
      <c r="B23"/>
      <c r="C23"/>
    </row>
    <row r="24" spans="2:3" x14ac:dyDescent="0.2">
      <c r="B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F19"/>
  <sheetViews>
    <sheetView showGridLines="0" zoomScaleNormal="100" workbookViewId="0">
      <selection activeCell="F6" sqref="F6"/>
    </sheetView>
  </sheetViews>
  <sheetFormatPr baseColWidth="10" defaultColWidth="10.83203125" defaultRowHeight="15" x14ac:dyDescent="0.2"/>
  <cols>
    <col min="1" max="1" width="16.5" style="14" customWidth="1"/>
    <col min="2" max="2" width="12.5" style="14" customWidth="1"/>
    <col min="3" max="3" width="12.1640625" style="14" customWidth="1"/>
    <col min="4" max="16384" width="10.83203125" style="14"/>
  </cols>
  <sheetData>
    <row r="1" spans="1:6" ht="16" x14ac:dyDescent="0.2">
      <c r="A1" s="7" t="s">
        <v>7</v>
      </c>
      <c r="B1" s="7" t="s">
        <v>1</v>
      </c>
      <c r="C1" s="7" t="s">
        <v>8</v>
      </c>
    </row>
    <row r="2" spans="1:6" ht="16.5" customHeight="1" x14ac:dyDescent="0.2">
      <c r="A2" s="16" t="s">
        <v>9</v>
      </c>
      <c r="B2" s="21">
        <v>24978</v>
      </c>
      <c r="C2" s="17">
        <f>(B2/$B$6)*100%</f>
        <v>0.5365612648221344</v>
      </c>
    </row>
    <row r="3" spans="1:6" x14ac:dyDescent="0.2">
      <c r="A3" s="16" t="s">
        <v>10</v>
      </c>
      <c r="B3" s="21">
        <v>5530</v>
      </c>
      <c r="C3" s="17">
        <f t="shared" ref="C3:C5" si="0">(B3/$B$6)*100%</f>
        <v>0.11879188864065991</v>
      </c>
    </row>
    <row r="4" spans="1:6" x14ac:dyDescent="0.2">
      <c r="A4" s="16" t="s">
        <v>11</v>
      </c>
      <c r="B4" s="21">
        <v>16044</v>
      </c>
      <c r="C4" s="17">
        <f t="shared" si="0"/>
        <v>0.34464684653720573</v>
      </c>
    </row>
    <row r="5" spans="1:6" x14ac:dyDescent="0.2">
      <c r="A5" s="16" t="s">
        <v>12</v>
      </c>
      <c r="B5" s="21">
        <v>0</v>
      </c>
      <c r="C5" s="17">
        <f t="shared" si="0"/>
        <v>0</v>
      </c>
    </row>
    <row r="6" spans="1:6" ht="16.5" customHeight="1" x14ac:dyDescent="0.2">
      <c r="A6" s="33" t="s">
        <v>6</v>
      </c>
      <c r="B6" s="11">
        <f>SUM(B2:B5)</f>
        <v>46552</v>
      </c>
      <c r="C6" s="5">
        <f>SUM(C2:C5)</f>
        <v>1</v>
      </c>
      <c r="F6" s="39"/>
    </row>
    <row r="7" spans="1:6" x14ac:dyDescent="0.2">
      <c r="A7" s="1" t="s">
        <v>52</v>
      </c>
    </row>
    <row r="10" spans="1:6" x14ac:dyDescent="0.2">
      <c r="C10"/>
      <c r="D10"/>
      <c r="E10"/>
    </row>
    <row r="11" spans="1:6" x14ac:dyDescent="0.2">
      <c r="C11"/>
      <c r="D11"/>
      <c r="E11"/>
    </row>
    <row r="12" spans="1:6" x14ac:dyDescent="0.2">
      <c r="C12"/>
      <c r="D12"/>
      <c r="E12"/>
    </row>
    <row r="13" spans="1:6" x14ac:dyDescent="0.2">
      <c r="C13"/>
      <c r="D13"/>
      <c r="E13"/>
    </row>
    <row r="14" spans="1:6" x14ac:dyDescent="0.2">
      <c r="C14"/>
      <c r="D14"/>
      <c r="E14"/>
    </row>
    <row r="15" spans="1:6" x14ac:dyDescent="0.2">
      <c r="C15"/>
      <c r="D15"/>
      <c r="E15"/>
    </row>
    <row r="16" spans="1:6" x14ac:dyDescent="0.2">
      <c r="C16"/>
      <c r="D16"/>
      <c r="E16"/>
    </row>
    <row r="17" spans="3:5" x14ac:dyDescent="0.2">
      <c r="C17"/>
      <c r="E17"/>
    </row>
    <row r="18" spans="3:5" x14ac:dyDescent="0.2">
      <c r="C18"/>
    </row>
    <row r="19" spans="3:5" x14ac:dyDescent="0.2">
      <c r="C19"/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32"/>
  <sheetViews>
    <sheetView showGridLines="0" tabSelected="1" zoomScaleNormal="100" workbookViewId="0">
      <selection activeCell="D28" sqref="D28"/>
    </sheetView>
  </sheetViews>
  <sheetFormatPr baseColWidth="10" defaultColWidth="10.83203125" defaultRowHeight="15" x14ac:dyDescent="0.2"/>
  <cols>
    <col min="1" max="1" width="33.83203125" style="14" customWidth="1"/>
    <col min="2" max="2" width="11" style="14" bestFit="1" customWidth="1"/>
    <col min="3" max="3" width="14.6640625" style="14" bestFit="1" customWidth="1"/>
    <col min="4" max="4" width="8.5" style="14" bestFit="1" customWidth="1"/>
    <col min="5" max="5" width="16.5" style="14" customWidth="1"/>
    <col min="6" max="16384" width="10.83203125" style="14"/>
  </cols>
  <sheetData>
    <row r="2" spans="1:6" x14ac:dyDescent="0.2">
      <c r="A2" s="19" t="s">
        <v>13</v>
      </c>
      <c r="B2" s="19" t="s">
        <v>1</v>
      </c>
      <c r="C2" s="19" t="s">
        <v>8</v>
      </c>
    </row>
    <row r="3" spans="1:6" x14ac:dyDescent="0.2">
      <c r="A3" s="20" t="s">
        <v>14</v>
      </c>
      <c r="B3" s="38">
        <v>27166</v>
      </c>
      <c r="C3" s="22">
        <f>(B3/B5)*100%</f>
        <v>0.58356246777796872</v>
      </c>
    </row>
    <row r="4" spans="1:6" x14ac:dyDescent="0.2">
      <c r="A4" s="20" t="s">
        <v>15</v>
      </c>
      <c r="B4" s="38">
        <v>19386</v>
      </c>
      <c r="C4" s="22">
        <f>(B4/B5)*100%</f>
        <v>0.41643753222203128</v>
      </c>
    </row>
    <row r="5" spans="1:6" x14ac:dyDescent="0.2">
      <c r="A5" s="32" t="s">
        <v>6</v>
      </c>
      <c r="B5" s="13">
        <f>SUM(B3:B4)</f>
        <v>46552</v>
      </c>
      <c r="C5" s="23">
        <f>SUM(C3:C4)</f>
        <v>1</v>
      </c>
    </row>
    <row r="9" spans="1:6" x14ac:dyDescent="0.2">
      <c r="A9" s="19" t="s">
        <v>0</v>
      </c>
      <c r="B9" s="19" t="s">
        <v>14</v>
      </c>
      <c r="C9" s="19" t="s">
        <v>16</v>
      </c>
      <c r="D9" s="19" t="s">
        <v>15</v>
      </c>
      <c r="E9" s="19" t="s">
        <v>17</v>
      </c>
      <c r="F9" s="32" t="s">
        <v>6</v>
      </c>
    </row>
    <row r="10" spans="1:6" x14ac:dyDescent="0.2">
      <c r="A10" s="20" t="s">
        <v>2</v>
      </c>
      <c r="B10" s="21">
        <v>25263</v>
      </c>
      <c r="C10" s="22">
        <f>(B10/F14)*100%</f>
        <v>0.54268345076473623</v>
      </c>
      <c r="D10" s="21">
        <v>17974</v>
      </c>
      <c r="E10" s="22">
        <f>(D10/F14)*100%</f>
        <v>0.38610586011342157</v>
      </c>
      <c r="F10" s="21">
        <f>B10+D10</f>
        <v>43237</v>
      </c>
    </row>
    <row r="11" spans="1:6" x14ac:dyDescent="0.2">
      <c r="A11" s="20" t="s">
        <v>3</v>
      </c>
      <c r="B11" s="21">
        <v>1903</v>
      </c>
      <c r="C11" s="22">
        <f>(B11/F14)*100%</f>
        <v>4.0879017013232516E-2</v>
      </c>
      <c r="D11" s="21">
        <v>1412</v>
      </c>
      <c r="E11" s="22">
        <f>(D11/F14)*100%</f>
        <v>3.0331672108609726E-2</v>
      </c>
      <c r="F11" s="21">
        <f t="shared" ref="F11:F13" si="0">B11+D11</f>
        <v>3315</v>
      </c>
    </row>
    <row r="12" spans="1:6" x14ac:dyDescent="0.2">
      <c r="A12" s="20" t="s">
        <v>4</v>
      </c>
      <c r="B12" s="21">
        <v>0</v>
      </c>
      <c r="C12" s="22">
        <f>(B12/F14)*100%</f>
        <v>0</v>
      </c>
      <c r="D12" s="21">
        <v>0</v>
      </c>
      <c r="E12" s="22">
        <f>(D12/F14)*100%</f>
        <v>0</v>
      </c>
      <c r="F12" s="21">
        <f t="shared" si="0"/>
        <v>0</v>
      </c>
    </row>
    <row r="13" spans="1:6" x14ac:dyDescent="0.2">
      <c r="A13" s="20" t="s">
        <v>5</v>
      </c>
      <c r="B13" s="21">
        <v>0</v>
      </c>
      <c r="C13" s="22">
        <f>(B13/F14)*100%</f>
        <v>0</v>
      </c>
      <c r="D13" s="21">
        <v>0</v>
      </c>
      <c r="E13" s="22">
        <f>(D13/F14)*100%</f>
        <v>0</v>
      </c>
      <c r="F13" s="21">
        <f t="shared" si="0"/>
        <v>0</v>
      </c>
    </row>
    <row r="14" spans="1:6" x14ac:dyDescent="0.2">
      <c r="A14" s="40" t="s">
        <v>6</v>
      </c>
      <c r="B14" s="40"/>
      <c r="C14" s="40"/>
      <c r="D14" s="40"/>
      <c r="E14" s="40"/>
      <c r="F14" s="13">
        <f>SUM(F10:F13)</f>
        <v>46552</v>
      </c>
    </row>
    <row r="16" spans="1:6" x14ac:dyDescent="0.2">
      <c r="A16" s="1" t="s">
        <v>52</v>
      </c>
    </row>
    <row r="20" spans="2:4" x14ac:dyDescent="0.2">
      <c r="B20"/>
      <c r="C20"/>
      <c r="D20"/>
    </row>
    <row r="21" spans="2:4" x14ac:dyDescent="0.2">
      <c r="B21"/>
      <c r="C21"/>
      <c r="D21"/>
    </row>
    <row r="22" spans="2:4" x14ac:dyDescent="0.2">
      <c r="B22"/>
      <c r="C22"/>
      <c r="D22"/>
    </row>
    <row r="23" spans="2:4" x14ac:dyDescent="0.2">
      <c r="B23"/>
      <c r="C23"/>
      <c r="D23"/>
    </row>
    <row r="24" spans="2:4" x14ac:dyDescent="0.2">
      <c r="B24"/>
      <c r="C24"/>
      <c r="D24"/>
    </row>
    <row r="25" spans="2:4" x14ac:dyDescent="0.2">
      <c r="B25"/>
      <c r="C25"/>
      <c r="D25"/>
    </row>
    <row r="26" spans="2:4" x14ac:dyDescent="0.2">
      <c r="B26"/>
      <c r="C26"/>
      <c r="D26"/>
    </row>
    <row r="27" spans="2:4" x14ac:dyDescent="0.2">
      <c r="B27"/>
      <c r="C27"/>
      <c r="D27"/>
    </row>
    <row r="28" spans="2:4" x14ac:dyDescent="0.2">
      <c r="B28"/>
      <c r="C28"/>
      <c r="D28"/>
    </row>
    <row r="29" spans="2:4" x14ac:dyDescent="0.2">
      <c r="B29"/>
      <c r="C29"/>
      <c r="D29"/>
    </row>
    <row r="30" spans="2:4" x14ac:dyDescent="0.2">
      <c r="B30"/>
      <c r="C30"/>
      <c r="D30"/>
    </row>
    <row r="31" spans="2:4" x14ac:dyDescent="0.2">
      <c r="B31"/>
      <c r="C31"/>
      <c r="D31"/>
    </row>
    <row r="32" spans="2:4" x14ac:dyDescent="0.2">
      <c r="B32"/>
      <c r="C32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8"/>
  <sheetViews>
    <sheetView showGridLines="0" zoomScaleNormal="100" workbookViewId="0">
      <selection activeCell="E10" sqref="E10"/>
    </sheetView>
  </sheetViews>
  <sheetFormatPr baseColWidth="10" defaultColWidth="10.83203125" defaultRowHeight="15" x14ac:dyDescent="0.2"/>
  <cols>
    <col min="1" max="3" width="15.6640625" style="14" customWidth="1"/>
    <col min="4" max="4" width="10.83203125" style="14"/>
    <col min="5" max="5" width="21.6640625" style="14" customWidth="1"/>
    <col min="6" max="6" width="11" style="14" bestFit="1" customWidth="1"/>
    <col min="7" max="8" width="10.83203125" style="14"/>
    <col min="9" max="9" width="28.83203125" style="14" customWidth="1"/>
    <col min="10" max="16384" width="10.83203125" style="14"/>
  </cols>
  <sheetData>
    <row r="1" spans="1:9" x14ac:dyDescent="0.2">
      <c r="A1" s="19" t="s">
        <v>18</v>
      </c>
      <c r="B1" s="19" t="s">
        <v>1</v>
      </c>
      <c r="C1" s="19" t="s">
        <v>8</v>
      </c>
      <c r="I1" s="27"/>
    </row>
    <row r="2" spans="1:9" x14ac:dyDescent="0.2">
      <c r="A2" s="24" t="s">
        <v>53</v>
      </c>
      <c r="B2" s="25">
        <v>2</v>
      </c>
      <c r="C2" s="18">
        <f>(B2/B18)*100%</f>
        <v>4.2962708369135593E-5</v>
      </c>
      <c r="E2" s="19" t="s">
        <v>18</v>
      </c>
      <c r="F2" s="19" t="s">
        <v>1</v>
      </c>
      <c r="G2" s="19" t="s">
        <v>8</v>
      </c>
    </row>
    <row r="3" spans="1:9" x14ac:dyDescent="0.2">
      <c r="A3" s="26">
        <v>18</v>
      </c>
      <c r="B3" s="21">
        <v>41</v>
      </c>
      <c r="C3" s="8">
        <f t="shared" ref="C3" si="0">(B3/56258)*100%</f>
        <v>7.2878523943261406E-4</v>
      </c>
      <c r="E3" s="20" t="s">
        <v>19</v>
      </c>
      <c r="F3" s="21">
        <v>789</v>
      </c>
      <c r="G3" s="22">
        <f>(F3/F7)*100%</f>
        <v>1.6948788451623991E-2</v>
      </c>
    </row>
    <row r="4" spans="1:9" x14ac:dyDescent="0.2">
      <c r="A4" s="26">
        <v>19</v>
      </c>
      <c r="B4" s="21">
        <v>276</v>
      </c>
      <c r="C4" s="8">
        <f>(B4/B18)*100%</f>
        <v>5.9288537549407111E-3</v>
      </c>
      <c r="E4" s="20" t="s">
        <v>60</v>
      </c>
      <c r="F4" s="21">
        <v>13904</v>
      </c>
      <c r="G4" s="22">
        <f>(F4/F7)*100%</f>
        <v>0.29867674858223064</v>
      </c>
    </row>
    <row r="5" spans="1:9" x14ac:dyDescent="0.2">
      <c r="A5" s="26">
        <v>20</v>
      </c>
      <c r="B5" s="21">
        <v>470</v>
      </c>
      <c r="C5" s="8">
        <f>(B5/B18)*100%</f>
        <v>1.0096236466746863E-2</v>
      </c>
      <c r="E5" s="20" t="s">
        <v>61</v>
      </c>
      <c r="F5" s="21">
        <v>18472</v>
      </c>
      <c r="G5" s="22">
        <f>(F5/F7)*100%</f>
        <v>0.39680357449733633</v>
      </c>
    </row>
    <row r="6" spans="1:9" x14ac:dyDescent="0.2">
      <c r="A6" s="26">
        <v>21</v>
      </c>
      <c r="B6" s="21">
        <v>694</v>
      </c>
      <c r="C6" s="8">
        <f>(B6/B18)*100%</f>
        <v>1.4908059804090049E-2</v>
      </c>
      <c r="E6" s="20" t="s">
        <v>56</v>
      </c>
      <c r="F6" s="21">
        <v>13387</v>
      </c>
      <c r="G6" s="22">
        <f>(F6/F7)*100%</f>
        <v>0.28757088846880907</v>
      </c>
    </row>
    <row r="7" spans="1:9" x14ac:dyDescent="0.2">
      <c r="A7" s="26">
        <v>22</v>
      </c>
      <c r="B7" s="21">
        <v>955</v>
      </c>
      <c r="C7" s="8">
        <f>(B7/B18)*100%</f>
        <v>2.0514693246262244E-2</v>
      </c>
      <c r="E7" s="32" t="s">
        <v>6</v>
      </c>
      <c r="F7" s="13">
        <f>SUM(F3:F6)</f>
        <v>46552</v>
      </c>
      <c r="G7" s="23">
        <f>SUM(G3:G6)</f>
        <v>1</v>
      </c>
    </row>
    <row r="8" spans="1:9" x14ac:dyDescent="0.2">
      <c r="A8" s="26">
        <v>23</v>
      </c>
      <c r="B8" s="21">
        <v>1180</v>
      </c>
      <c r="C8" s="8">
        <f>(B8/B18)*100%</f>
        <v>2.5347997937789999E-2</v>
      </c>
    </row>
    <row r="9" spans="1:9" x14ac:dyDescent="0.2">
      <c r="A9" s="26">
        <v>24</v>
      </c>
      <c r="B9" s="21">
        <v>1420</v>
      </c>
      <c r="C9" s="8">
        <f>(B9/B18)*100%</f>
        <v>3.0503522942086268E-2</v>
      </c>
    </row>
    <row r="10" spans="1:9" x14ac:dyDescent="0.2">
      <c r="A10" s="26">
        <v>25</v>
      </c>
      <c r="B10" s="21">
        <v>1623</v>
      </c>
      <c r="C10" s="8">
        <f>(B10/B18)*100%</f>
        <v>3.4864237841553535E-2</v>
      </c>
      <c r="E10" s="1" t="s">
        <v>52</v>
      </c>
    </row>
    <row r="11" spans="1:9" x14ac:dyDescent="0.2">
      <c r="A11" s="26">
        <v>26</v>
      </c>
      <c r="B11" s="21">
        <v>1799</v>
      </c>
      <c r="C11" s="8">
        <f>(B11/B18)*100%</f>
        <v>3.8644956178037461E-2</v>
      </c>
    </row>
    <row r="12" spans="1:9" x14ac:dyDescent="0.2">
      <c r="A12" s="26">
        <v>27</v>
      </c>
      <c r="B12" s="21">
        <v>1939</v>
      </c>
      <c r="C12" s="8">
        <f>(B12/B18)*100%</f>
        <v>4.1652345763876955E-2</v>
      </c>
    </row>
    <row r="13" spans="1:9" x14ac:dyDescent="0.2">
      <c r="A13" s="26">
        <v>28</v>
      </c>
      <c r="B13" s="21">
        <v>2025</v>
      </c>
      <c r="C13" s="8">
        <f>(B13/B18)*100%</f>
        <v>4.3499742223749784E-2</v>
      </c>
    </row>
    <row r="14" spans="1:9" x14ac:dyDescent="0.2">
      <c r="A14" s="26">
        <v>29</v>
      </c>
      <c r="B14" s="21">
        <v>2269</v>
      </c>
      <c r="C14" s="8">
        <f>(B14/B18)*100%</f>
        <v>4.8741192644784326E-2</v>
      </c>
    </row>
    <row r="15" spans="1:9" x14ac:dyDescent="0.2">
      <c r="A15" s="26" t="s">
        <v>54</v>
      </c>
      <c r="B15" s="21">
        <v>10132</v>
      </c>
      <c r="C15" s="8">
        <f>(B15/B18)*100%</f>
        <v>0.21764908059804089</v>
      </c>
    </row>
    <row r="16" spans="1:9" x14ac:dyDescent="0.2">
      <c r="A16" s="26" t="s">
        <v>55</v>
      </c>
      <c r="B16" s="21">
        <v>8340</v>
      </c>
      <c r="C16" s="8">
        <f>(B16/B18)*100%</f>
        <v>0.17915449389929541</v>
      </c>
    </row>
    <row r="17" spans="1:3" x14ac:dyDescent="0.2">
      <c r="A17" s="26" t="s">
        <v>56</v>
      </c>
      <c r="B17" s="21">
        <v>13387</v>
      </c>
      <c r="C17" s="8">
        <f>(B17/B18)*100%</f>
        <v>0.28757088846880907</v>
      </c>
    </row>
    <row r="18" spans="1:3" x14ac:dyDescent="0.2">
      <c r="A18" s="3" t="s">
        <v>6</v>
      </c>
      <c r="B18" s="13">
        <f>+SUM(B2:B17)</f>
        <v>46552</v>
      </c>
      <c r="C18" s="4">
        <f>SUM(C2:C17)</f>
        <v>0.99984804971786534</v>
      </c>
    </row>
  </sheetData>
  <sortState xmlns:xlrd2="http://schemas.microsoft.com/office/spreadsheetml/2017/richdata2" ref="A2:A19">
    <sortCondition ref="A2"/>
  </sortState>
  <conditionalFormatting sqref="C2:C17">
    <cfRule type="dataBar" priority="1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{93530601-3F11-4078-8300-6A50F05D57AA}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{2C766E9C-33C7-402F-8E57-8D839AE117D6}</x14:id>
        </ext>
      </extLst>
    </cfRule>
  </conditionalFormatting>
  <conditionalFormatting sqref="G3:G6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{DCE06311-9148-4916-8FB0-362B5CFA9D28}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{DBE22252-C4E8-4249-B7FB-07C1E41F20E3}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30601-3F11-4078-8300-6A50F05D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66E9C-33C7-402F-8E57-8D839AE11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  <x14:conditionalFormatting xmlns:xm="http://schemas.microsoft.com/office/excel/2006/main">
          <x14:cfRule type="dataBar" id="{DCE06311-9148-4916-8FB0-362B5CFA9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E22252-C4E8-4249-B7FB-07C1E41F2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D7"/>
  <sheetViews>
    <sheetView showGridLines="0" zoomScaleNormal="100" workbookViewId="0">
      <selection activeCell="D8" sqref="D8"/>
    </sheetView>
  </sheetViews>
  <sheetFormatPr baseColWidth="10" defaultColWidth="10.83203125" defaultRowHeight="15" x14ac:dyDescent="0.2"/>
  <cols>
    <col min="1" max="1" width="27.5" style="14" customWidth="1"/>
    <col min="2" max="2" width="11" style="2" bestFit="1" customWidth="1"/>
    <col min="3" max="16384" width="10.83203125" style="14"/>
  </cols>
  <sheetData>
    <row r="1" spans="1:4" ht="18" customHeight="1" x14ac:dyDescent="0.2">
      <c r="A1" s="41" t="s">
        <v>20</v>
      </c>
      <c r="B1" s="41"/>
      <c r="C1" s="41"/>
    </row>
    <row r="2" spans="1:4" x14ac:dyDescent="0.2">
      <c r="A2" s="41"/>
      <c r="B2" s="41"/>
      <c r="C2" s="41"/>
    </row>
    <row r="3" spans="1:4" x14ac:dyDescent="0.2">
      <c r="A3" s="6" t="s">
        <v>21</v>
      </c>
      <c r="B3" s="6" t="s">
        <v>1</v>
      </c>
      <c r="C3" s="6" t="s">
        <v>8</v>
      </c>
      <c r="D3" s="27"/>
    </row>
    <row r="4" spans="1:4" x14ac:dyDescent="0.2">
      <c r="A4" s="10" t="s">
        <v>57</v>
      </c>
      <c r="B4" s="36">
        <v>268</v>
      </c>
      <c r="C4" s="8">
        <f>(B4/$B$6)*100%</f>
        <v>0.71657754010695185</v>
      </c>
    </row>
    <row r="5" spans="1:4" x14ac:dyDescent="0.2">
      <c r="A5" s="10" t="s">
        <v>58</v>
      </c>
      <c r="B5" s="37">
        <v>106</v>
      </c>
      <c r="C5" s="8">
        <f>(B5/$B$6)*100%</f>
        <v>0.28342245989304815</v>
      </c>
    </row>
    <row r="6" spans="1:4" x14ac:dyDescent="0.2">
      <c r="A6" s="3" t="s">
        <v>51</v>
      </c>
      <c r="B6" s="33">
        <f>SUM(B4:B5)</f>
        <v>374</v>
      </c>
      <c r="C6" s="5">
        <f>SUM(C4:C5)</f>
        <v>1</v>
      </c>
    </row>
    <row r="7" spans="1:4" x14ac:dyDescent="0.2">
      <c r="A7" s="1" t="s">
        <v>52</v>
      </c>
    </row>
  </sheetData>
  <sortState xmlns:xlrd2="http://schemas.microsoft.com/office/spreadsheetml/2017/richdata2" ref="F4:G5">
    <sortCondition descending="1" ref="G4"/>
  </sortState>
  <mergeCells count="1">
    <mergeCell ref="A1:C2"/>
  </mergeCells>
  <conditionalFormatting sqref="C4:C5">
    <cfRule type="dataBar" priority="5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7"/>
  <sheetViews>
    <sheetView showGridLines="0" topLeftCell="A10" zoomScaleNormal="100" workbookViewId="0">
      <selection activeCell="C2" sqref="C2"/>
    </sheetView>
  </sheetViews>
  <sheetFormatPr baseColWidth="10" defaultColWidth="10.83203125" defaultRowHeight="15" x14ac:dyDescent="0.2"/>
  <cols>
    <col min="1" max="1" width="48.6640625" style="14" bestFit="1" customWidth="1"/>
    <col min="2" max="2" width="13.1640625" style="2" customWidth="1"/>
    <col min="3" max="3" width="11.83203125" style="2" customWidth="1"/>
    <col min="4" max="4" width="10.83203125" style="14" customWidth="1"/>
    <col min="5" max="5" width="10.83203125" style="14"/>
    <col min="6" max="6" width="6.1640625" style="14" customWidth="1"/>
    <col min="7" max="16384" width="10.83203125" style="14"/>
  </cols>
  <sheetData>
    <row r="1" spans="1:3" ht="16" x14ac:dyDescent="0.2">
      <c r="A1" s="12" t="s">
        <v>22</v>
      </c>
      <c r="B1" s="12" t="s">
        <v>1</v>
      </c>
      <c r="C1" s="12" t="s">
        <v>8</v>
      </c>
    </row>
    <row r="2" spans="1:3" x14ac:dyDescent="0.2">
      <c r="A2" s="15" t="s">
        <v>23</v>
      </c>
      <c r="B2" s="34">
        <v>8541</v>
      </c>
      <c r="C2" s="28">
        <f t="shared" ref="C2:C26" si="0">(B2/$B$27)*100%</f>
        <v>0.18347224609039353</v>
      </c>
    </row>
    <row r="3" spans="1:3" x14ac:dyDescent="0.2">
      <c r="A3" s="15" t="s">
        <v>24</v>
      </c>
      <c r="B3" s="34">
        <v>5801</v>
      </c>
      <c r="C3" s="28">
        <f t="shared" si="0"/>
        <v>0.12461333562467777</v>
      </c>
    </row>
    <row r="4" spans="1:3" x14ac:dyDescent="0.2">
      <c r="A4" s="15" t="s">
        <v>25</v>
      </c>
      <c r="B4" s="34">
        <v>4422</v>
      </c>
      <c r="C4" s="28">
        <f t="shared" si="0"/>
        <v>9.4990548204158795E-2</v>
      </c>
    </row>
    <row r="5" spans="1:3" x14ac:dyDescent="0.2">
      <c r="A5" s="15" t="s">
        <v>26</v>
      </c>
      <c r="B5" s="34">
        <v>3790</v>
      </c>
      <c r="C5" s="28">
        <f t="shared" si="0"/>
        <v>8.141433235951194E-2</v>
      </c>
    </row>
    <row r="6" spans="1:3" x14ac:dyDescent="0.2">
      <c r="A6" s="15" t="s">
        <v>28</v>
      </c>
      <c r="B6" s="34">
        <v>2346</v>
      </c>
      <c r="C6" s="28">
        <f t="shared" si="0"/>
        <v>5.0395256916996048E-2</v>
      </c>
    </row>
    <row r="7" spans="1:3" x14ac:dyDescent="0.2">
      <c r="A7" s="15" t="s">
        <v>27</v>
      </c>
      <c r="B7" s="34">
        <v>2007</v>
      </c>
      <c r="C7" s="28">
        <f t="shared" si="0"/>
        <v>4.3113077848427564E-2</v>
      </c>
    </row>
    <row r="8" spans="1:3" x14ac:dyDescent="0.2">
      <c r="A8" s="15" t="s">
        <v>29</v>
      </c>
      <c r="B8" s="34">
        <v>3739</v>
      </c>
      <c r="C8" s="28">
        <f t="shared" si="0"/>
        <v>8.0318783296098983E-2</v>
      </c>
    </row>
    <row r="9" spans="1:3" x14ac:dyDescent="0.2">
      <c r="A9" s="15" t="s">
        <v>31</v>
      </c>
      <c r="B9" s="34">
        <v>4160</v>
      </c>
      <c r="C9" s="28">
        <f t="shared" si="0"/>
        <v>8.9362433407802033E-2</v>
      </c>
    </row>
    <row r="10" spans="1:3" x14ac:dyDescent="0.2">
      <c r="A10" s="15" t="s">
        <v>30</v>
      </c>
      <c r="B10" s="34">
        <v>2525</v>
      </c>
      <c r="C10" s="28">
        <f t="shared" si="0"/>
        <v>5.4240419316033683E-2</v>
      </c>
    </row>
    <row r="11" spans="1:3" x14ac:dyDescent="0.2">
      <c r="A11" s="15" t="s">
        <v>32</v>
      </c>
      <c r="B11" s="34">
        <v>1552</v>
      </c>
      <c r="C11" s="28">
        <f t="shared" si="0"/>
        <v>3.3339061694449217E-2</v>
      </c>
    </row>
    <row r="12" spans="1:3" x14ac:dyDescent="0.2">
      <c r="A12" s="15" t="s">
        <v>33</v>
      </c>
      <c r="B12" s="34">
        <v>2732</v>
      </c>
      <c r="C12" s="28">
        <f t="shared" si="0"/>
        <v>5.8687059632239219E-2</v>
      </c>
    </row>
    <row r="13" spans="1:3" x14ac:dyDescent="0.2">
      <c r="A13" s="15" t="s">
        <v>34</v>
      </c>
      <c r="B13" s="34">
        <v>1622</v>
      </c>
      <c r="C13" s="28">
        <f t="shared" si="0"/>
        <v>3.4842756487368967E-2</v>
      </c>
    </row>
    <row r="14" spans="1:3" x14ac:dyDescent="0.2">
      <c r="A14" s="15" t="s">
        <v>35</v>
      </c>
      <c r="B14" s="34">
        <v>18</v>
      </c>
      <c r="C14" s="28">
        <f t="shared" si="0"/>
        <v>3.8666437532222029E-4</v>
      </c>
    </row>
    <row r="15" spans="1:3" x14ac:dyDescent="0.2">
      <c r="A15" s="15" t="s">
        <v>37</v>
      </c>
      <c r="B15" s="34">
        <v>633</v>
      </c>
      <c r="C15" s="28">
        <f t="shared" si="0"/>
        <v>1.3597697198831414E-2</v>
      </c>
    </row>
    <row r="16" spans="1:3" x14ac:dyDescent="0.2">
      <c r="A16" s="15" t="s">
        <v>36</v>
      </c>
      <c r="B16" s="34">
        <v>605</v>
      </c>
      <c r="C16" s="28">
        <f t="shared" si="0"/>
        <v>1.2996219281663515E-2</v>
      </c>
    </row>
    <row r="17" spans="1:3" x14ac:dyDescent="0.2">
      <c r="A17" s="15" t="s">
        <v>38</v>
      </c>
      <c r="B17" s="34">
        <v>187</v>
      </c>
      <c r="C17" s="28">
        <f t="shared" si="0"/>
        <v>4.0170132325141779E-3</v>
      </c>
    </row>
    <row r="18" spans="1:3" x14ac:dyDescent="0.2">
      <c r="A18" s="15" t="s">
        <v>39</v>
      </c>
      <c r="B18" s="34">
        <v>271</v>
      </c>
      <c r="C18" s="28">
        <f t="shared" si="0"/>
        <v>5.8214469840178725E-3</v>
      </c>
    </row>
    <row r="19" spans="1:3" x14ac:dyDescent="0.2">
      <c r="A19" s="15" t="s">
        <v>40</v>
      </c>
      <c r="B19" s="34">
        <v>280</v>
      </c>
      <c r="C19" s="28">
        <f t="shared" si="0"/>
        <v>6.0147791716789823E-3</v>
      </c>
    </row>
    <row r="20" spans="1:3" x14ac:dyDescent="0.2">
      <c r="A20" s="15" t="s">
        <v>42</v>
      </c>
      <c r="B20" s="34">
        <v>336</v>
      </c>
      <c r="C20" s="28">
        <f t="shared" si="0"/>
        <v>7.2177350060147792E-3</v>
      </c>
    </row>
    <row r="21" spans="1:3" x14ac:dyDescent="0.2">
      <c r="A21" s="15" t="s">
        <v>43</v>
      </c>
      <c r="B21" s="34">
        <v>277</v>
      </c>
      <c r="C21" s="28">
        <f t="shared" si="0"/>
        <v>5.9503351091252793E-3</v>
      </c>
    </row>
    <row r="22" spans="1:3" x14ac:dyDescent="0.2">
      <c r="A22" s="15" t="s">
        <v>41</v>
      </c>
      <c r="B22" s="34">
        <v>144</v>
      </c>
      <c r="C22" s="28">
        <f t="shared" si="0"/>
        <v>3.0933150025777623E-3</v>
      </c>
    </row>
    <row r="23" spans="1:3" x14ac:dyDescent="0.2">
      <c r="A23" s="15" t="s">
        <v>46</v>
      </c>
      <c r="B23" s="34">
        <v>90</v>
      </c>
      <c r="C23" s="28">
        <f t="shared" si="0"/>
        <v>1.9333218766111016E-3</v>
      </c>
    </row>
    <row r="24" spans="1:3" x14ac:dyDescent="0.2">
      <c r="A24" s="15" t="s">
        <v>45</v>
      </c>
      <c r="B24" s="34">
        <v>234</v>
      </c>
      <c r="C24" s="28">
        <f t="shared" si="0"/>
        <v>5.0266368791888642E-3</v>
      </c>
    </row>
    <row r="25" spans="1:3" x14ac:dyDescent="0.2">
      <c r="A25" s="15" t="s">
        <v>44</v>
      </c>
      <c r="B25" s="34">
        <v>143</v>
      </c>
      <c r="C25" s="28">
        <f t="shared" si="0"/>
        <v>3.0718336483931945E-3</v>
      </c>
    </row>
    <row r="26" spans="1:3" x14ac:dyDescent="0.2">
      <c r="A26" s="15" t="s">
        <v>47</v>
      </c>
      <c r="B26" s="34">
        <v>97</v>
      </c>
      <c r="C26" s="28">
        <f t="shared" si="0"/>
        <v>2.083691355903076E-3</v>
      </c>
    </row>
    <row r="27" spans="1:3" x14ac:dyDescent="0.2">
      <c r="A27" s="32" t="s">
        <v>6</v>
      </c>
      <c r="B27" s="13">
        <f>SUM(B2:B26)</f>
        <v>46552</v>
      </c>
      <c r="C27" s="23">
        <f>SUM(C2:C26)</f>
        <v>0.99999999999999989</v>
      </c>
    </row>
    <row r="32" spans="1:3" x14ac:dyDescent="0.2">
      <c r="A32" s="42" t="s">
        <v>63</v>
      </c>
      <c r="B32" s="42"/>
      <c r="C32" s="14"/>
    </row>
    <row r="33" spans="1:3" ht="16" x14ac:dyDescent="0.2">
      <c r="A33" s="35" t="s">
        <v>48</v>
      </c>
      <c r="B33" s="21">
        <v>0</v>
      </c>
      <c r="C33" s="14"/>
    </row>
    <row r="34" spans="1:3" ht="16" x14ac:dyDescent="0.2">
      <c r="A34" s="35" t="s">
        <v>49</v>
      </c>
      <c r="B34" s="21">
        <v>3315</v>
      </c>
      <c r="C34" s="14"/>
    </row>
    <row r="35" spans="1:3" ht="16" x14ac:dyDescent="0.2">
      <c r="A35" s="35" t="s">
        <v>50</v>
      </c>
      <c r="B35" s="21">
        <v>43237</v>
      </c>
      <c r="C35" s="14"/>
    </row>
    <row r="36" spans="1:3" x14ac:dyDescent="0.2">
      <c r="A36" s="29" t="s">
        <v>6</v>
      </c>
      <c r="B36" s="13">
        <f>SUM(B33:B35)</f>
        <v>46552</v>
      </c>
      <c r="C36" s="14"/>
    </row>
    <row r="37" spans="1:3" x14ac:dyDescent="0.2">
      <c r="A37" s="1" t="s">
        <v>52</v>
      </c>
    </row>
  </sheetData>
  <mergeCells count="1">
    <mergeCell ref="A32:B32"/>
  </mergeCells>
  <conditionalFormatting sqref="C2:C26">
    <cfRule type="dataBar" priority="6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1:G7"/>
  <sheetViews>
    <sheetView showGridLines="0" zoomScaleNormal="100" workbookViewId="0">
      <selection activeCell="D13" sqref="D13"/>
    </sheetView>
  </sheetViews>
  <sheetFormatPr baseColWidth="10" defaultColWidth="10.83203125" defaultRowHeight="15" x14ac:dyDescent="0.2"/>
  <cols>
    <col min="1" max="1" width="8.1640625" style="14" customWidth="1"/>
    <col min="2" max="2" width="50.1640625" style="14" bestFit="1" customWidth="1"/>
    <col min="3" max="3" width="11.83203125" style="14" bestFit="1" customWidth="1"/>
    <col min="4" max="4" width="14.5" style="14" customWidth="1"/>
    <col min="5" max="16384" width="10.83203125" style="14"/>
  </cols>
  <sheetData>
    <row r="1" spans="2:7" ht="16" x14ac:dyDescent="0.2">
      <c r="B1" s="30" t="s">
        <v>59</v>
      </c>
      <c r="C1" s="30" t="s">
        <v>1</v>
      </c>
      <c r="D1" s="12" t="s">
        <v>8</v>
      </c>
    </row>
    <row r="2" spans="2:7" x14ac:dyDescent="0.2">
      <c r="B2" s="31" t="s">
        <v>57</v>
      </c>
      <c r="C2" s="31">
        <v>678</v>
      </c>
      <c r="D2" s="28">
        <f>(C2/$C$4)*100%</f>
        <v>0.59110723626852657</v>
      </c>
    </row>
    <row r="3" spans="2:7" x14ac:dyDescent="0.2">
      <c r="B3" s="31" t="s">
        <v>62</v>
      </c>
      <c r="C3" s="31">
        <v>469</v>
      </c>
      <c r="D3" s="28">
        <f>(C3/$C$4)*100%</f>
        <v>0.40889276373147343</v>
      </c>
    </row>
    <row r="4" spans="2:7" x14ac:dyDescent="0.2">
      <c r="B4" s="32" t="s">
        <v>6</v>
      </c>
      <c r="C4" s="32">
        <f>SUM(C2:C3)</f>
        <v>1147</v>
      </c>
      <c r="D4" s="23">
        <f>SUM(D2:D3)</f>
        <v>1</v>
      </c>
    </row>
    <row r="5" spans="2:7" x14ac:dyDescent="0.2">
      <c r="B5" s="1" t="s">
        <v>52</v>
      </c>
    </row>
    <row r="7" spans="2:7" x14ac:dyDescent="0.2">
      <c r="G7" s="9"/>
    </row>
  </sheetData>
  <conditionalFormatting sqref="D2:D3">
    <cfRule type="dataBar" priority="5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4BECD54D-970A-4758-AC97-BC159C131F81}"/>
</file>

<file path=customXml/itemProps5.xml><?xml version="1.0" encoding="utf-8"?>
<ds:datastoreItem xmlns:ds="http://schemas.openxmlformats.org/officeDocument/2006/customXml" ds:itemID="{5C4BD590-2810-49A4-9D0D-B1A728DE5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2024-06-13T16:52:20Z</dcterms:modified>
  <cp:category/>
  <cp:contentStatus/>
</cp:coreProperties>
</file>